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830"/>
  </bookViews>
  <sheets>
    <sheet name="Avance físico Proyecto" sheetId="1" r:id="rId1"/>
    <sheet name="Avance Programas" sheetId="2" r:id="rId2"/>
    <sheet name="Avance Plan" sheetId="3" r:id="rId3"/>
  </sheets>
  <calcPr calcId="162913"/>
  <extLst>
    <ext uri="GoogleSheetsCustomDataVersion2">
      <go:sheetsCustomData xmlns:go="http://customooxmlschemas.google.com/" r:id="rId6" roundtripDataChecksum="LOto+rrkoj66ybaJEgbJjGiqa2EU1Rl+Ww6sVTCSpQc="/>
    </ext>
  </extLst>
</workbook>
</file>

<file path=xl/calcChain.xml><?xml version="1.0" encoding="utf-8"?>
<calcChain xmlns="http://schemas.openxmlformats.org/spreadsheetml/2006/main">
  <c r="AC28" i="1" l="1"/>
  <c r="AD28" i="1" s="1"/>
  <c r="AB28" i="1"/>
  <c r="Z28" i="1"/>
  <c r="X28" i="1"/>
  <c r="V28" i="1"/>
  <c r="R28" i="1"/>
  <c r="S28" i="1" s="1"/>
  <c r="Q28" i="1"/>
  <c r="Q25" i="1" s="1"/>
  <c r="O28" i="1"/>
  <c r="M28" i="1"/>
  <c r="K28" i="1"/>
  <c r="H28" i="1"/>
  <c r="AD27" i="1"/>
  <c r="AC27" i="1"/>
  <c r="AB27" i="1"/>
  <c r="Z27" i="1"/>
  <c r="X27" i="1"/>
  <c r="X25" i="1" s="1"/>
  <c r="V27" i="1"/>
  <c r="S27" i="1"/>
  <c r="R27" i="1"/>
  <c r="Q27" i="1"/>
  <c r="O27" i="1"/>
  <c r="M27" i="1"/>
  <c r="K27" i="1"/>
  <c r="H27" i="1"/>
  <c r="AC26" i="1"/>
  <c r="AD26" i="1" s="1"/>
  <c r="AD25" i="1" s="1"/>
  <c r="AB26" i="1"/>
  <c r="Z26" i="1"/>
  <c r="X26" i="1"/>
  <c r="V26" i="1"/>
  <c r="R26" i="1"/>
  <c r="S26" i="1" s="1"/>
  <c r="S25" i="1" s="1"/>
  <c r="Q26" i="1"/>
  <c r="O26" i="1"/>
  <c r="O25" i="1" s="1"/>
  <c r="M26" i="1"/>
  <c r="M25" i="1" s="1"/>
  <c r="K26" i="1"/>
  <c r="H26" i="1"/>
  <c r="AB25" i="1"/>
  <c r="Z25" i="1"/>
  <c r="V25" i="1"/>
  <c r="K25" i="1"/>
  <c r="H25" i="1"/>
  <c r="E25" i="1"/>
  <c r="AD24" i="1"/>
  <c r="AC24" i="1"/>
  <c r="AB24" i="1"/>
  <c r="Z24" i="1"/>
  <c r="X24" i="1"/>
  <c r="V24" i="1"/>
  <c r="S24" i="1"/>
  <c r="R24" i="1"/>
  <c r="Q24" i="1"/>
  <c r="Q21" i="1" s="1"/>
  <c r="O24" i="1"/>
  <c r="M24" i="1"/>
  <c r="M21" i="1" s="1"/>
  <c r="K24" i="1"/>
  <c r="H24" i="1"/>
  <c r="AC23" i="1"/>
  <c r="AD23" i="1" s="1"/>
  <c r="AB23" i="1"/>
  <c r="Z23" i="1"/>
  <c r="X23" i="1"/>
  <c r="V23" i="1"/>
  <c r="V21" i="1" s="1"/>
  <c r="S23" i="1"/>
  <c r="R23" i="1"/>
  <c r="Q23" i="1"/>
  <c r="O23" i="1"/>
  <c r="O21" i="1" s="1"/>
  <c r="M23" i="1"/>
  <c r="K23" i="1"/>
  <c r="H23" i="1"/>
  <c r="AD22" i="1"/>
  <c r="AC22" i="1"/>
  <c r="AB22" i="1"/>
  <c r="Z22" i="1"/>
  <c r="Z21" i="1" s="1"/>
  <c r="X22" i="1"/>
  <c r="X21" i="1" s="1"/>
  <c r="V22" i="1"/>
  <c r="S22" i="1"/>
  <c r="S21" i="1" s="1"/>
  <c r="R22" i="1"/>
  <c r="Q22" i="1"/>
  <c r="O22" i="1"/>
  <c r="M22" i="1"/>
  <c r="K22" i="1"/>
  <c r="H22" i="1"/>
  <c r="H21" i="1" s="1"/>
  <c r="AB21" i="1"/>
  <c r="K21" i="1"/>
  <c r="E21" i="1"/>
  <c r="AD20" i="1"/>
  <c r="AC20" i="1"/>
  <c r="AB20" i="1"/>
  <c r="Z20" i="1"/>
  <c r="X20" i="1"/>
  <c r="V20" i="1"/>
  <c r="R20" i="1"/>
  <c r="S20" i="1" s="1"/>
  <c r="Q20" i="1"/>
  <c r="O20" i="1"/>
  <c r="M20" i="1"/>
  <c r="M17" i="1" s="1"/>
  <c r="K20" i="1"/>
  <c r="H20" i="1"/>
  <c r="AD19" i="1"/>
  <c r="AC19" i="1"/>
  <c r="AB19" i="1"/>
  <c r="AB17" i="1" s="1"/>
  <c r="Z19" i="1"/>
  <c r="X19" i="1"/>
  <c r="V19" i="1"/>
  <c r="S19" i="1"/>
  <c r="R19" i="1"/>
  <c r="Q19" i="1"/>
  <c r="O19" i="1"/>
  <c r="M19" i="1"/>
  <c r="K19" i="1"/>
  <c r="H19" i="1"/>
  <c r="AC18" i="1"/>
  <c r="AD18" i="1" s="1"/>
  <c r="AD17" i="1" s="1"/>
  <c r="AB18" i="1"/>
  <c r="Z18" i="1"/>
  <c r="Z17" i="1" s="1"/>
  <c r="X18" i="1"/>
  <c r="V18" i="1"/>
  <c r="S18" i="1"/>
  <c r="S17" i="1" s="1"/>
  <c r="R18" i="1"/>
  <c r="Q18" i="1"/>
  <c r="O18" i="1"/>
  <c r="O17" i="1" s="1"/>
  <c r="M18" i="1"/>
  <c r="K18" i="1"/>
  <c r="K17" i="1" s="1"/>
  <c r="H18" i="1"/>
  <c r="X17" i="1"/>
  <c r="V17" i="1"/>
  <c r="Q17" i="1"/>
  <c r="H17" i="1"/>
  <c r="E17" i="1"/>
  <c r="AD16" i="1"/>
  <c r="AC16" i="1"/>
  <c r="AB16" i="1"/>
  <c r="Z16" i="1"/>
  <c r="X16" i="1"/>
  <c r="V16" i="1"/>
  <c r="R16" i="1"/>
  <c r="S16" i="1" s="1"/>
  <c r="Q16" i="1"/>
  <c r="O16" i="1"/>
  <c r="M16" i="1"/>
  <c r="M13" i="1" s="1"/>
  <c r="K16" i="1"/>
  <c r="H16" i="1"/>
  <c r="H13" i="1" s="1"/>
  <c r="AD15" i="1"/>
  <c r="AC15" i="1"/>
  <c r="AB15" i="1"/>
  <c r="Z15" i="1"/>
  <c r="X15" i="1"/>
  <c r="V15" i="1"/>
  <c r="R15" i="1"/>
  <c r="S15" i="1" s="1"/>
  <c r="Q15" i="1"/>
  <c r="O15" i="1"/>
  <c r="M15" i="1"/>
  <c r="K15" i="1"/>
  <c r="H15" i="1"/>
  <c r="AD14" i="1"/>
  <c r="AD13" i="1" s="1"/>
  <c r="AC14" i="1"/>
  <c r="AB14" i="1"/>
  <c r="Z14" i="1"/>
  <c r="Z13" i="1" s="1"/>
  <c r="X14" i="1"/>
  <c r="V14" i="1"/>
  <c r="V13" i="1" s="1"/>
  <c r="S14" i="1"/>
  <c r="R14" i="1"/>
  <c r="Q14" i="1"/>
  <c r="Q13" i="1" s="1"/>
  <c r="O14" i="1"/>
  <c r="M14" i="1"/>
  <c r="K14" i="1"/>
  <c r="H14" i="1"/>
  <c r="AB13" i="1"/>
  <c r="X13" i="1"/>
  <c r="O13" i="1"/>
  <c r="K13" i="1"/>
  <c r="E13" i="1"/>
  <c r="AC12" i="1"/>
  <c r="AD12" i="1" s="1"/>
  <c r="AB12" i="1"/>
  <c r="Z12" i="1"/>
  <c r="X12" i="1"/>
  <c r="V12" i="1"/>
  <c r="R12" i="1"/>
  <c r="S12" i="1" s="1"/>
  <c r="Q12" i="1"/>
  <c r="O12" i="1"/>
  <c r="O9" i="1" s="1"/>
  <c r="O30" i="1" s="1"/>
  <c r="M12" i="1"/>
  <c r="K12" i="1"/>
  <c r="H12" i="1"/>
  <c r="AD11" i="1"/>
  <c r="AC11" i="1"/>
  <c r="AB11" i="1"/>
  <c r="Z11" i="1"/>
  <c r="X11" i="1"/>
  <c r="X9" i="1" s="1"/>
  <c r="X30" i="1" s="1"/>
  <c r="V11" i="1"/>
  <c r="R11" i="1"/>
  <c r="S11" i="1" s="1"/>
  <c r="Q11" i="1"/>
  <c r="O11" i="1"/>
  <c r="M11" i="1"/>
  <c r="K11" i="1"/>
  <c r="H11" i="1"/>
  <c r="AD10" i="1"/>
  <c r="AC10" i="1"/>
  <c r="AB10" i="1"/>
  <c r="AB9" i="1" s="1"/>
  <c r="AB30" i="1" s="1"/>
  <c r="Z10" i="1"/>
  <c r="Z9" i="1" s="1"/>
  <c r="X10" i="1"/>
  <c r="V10" i="1"/>
  <c r="V9" i="1" s="1"/>
  <c r="V30" i="1" s="1"/>
  <c r="R10" i="1"/>
  <c r="S10" i="1" s="1"/>
  <c r="Q10" i="1"/>
  <c r="O10" i="1"/>
  <c r="M10" i="1"/>
  <c r="K10" i="1"/>
  <c r="K9" i="1" s="1"/>
  <c r="K30" i="1" s="1"/>
  <c r="H10" i="1"/>
  <c r="Q9" i="1"/>
  <c r="M9" i="1"/>
  <c r="H9" i="1"/>
  <c r="E9" i="1"/>
  <c r="E30" i="1" s="1"/>
  <c r="H30" i="1" l="1"/>
  <c r="S9" i="1"/>
  <c r="S30" i="1" s="1"/>
  <c r="S13" i="1"/>
  <c r="AD21" i="1"/>
  <c r="M30" i="1"/>
  <c r="Q30" i="1"/>
  <c r="AD9" i="1"/>
  <c r="AD30" i="1" s="1"/>
  <c r="Z30" i="1"/>
</calcChain>
</file>

<file path=xl/sharedStrings.xml><?xml version="1.0" encoding="utf-8"?>
<sst xmlns="http://schemas.openxmlformats.org/spreadsheetml/2006/main" count="279" uniqueCount="81">
  <si>
    <t>Matriz de Avance Físico</t>
  </si>
  <si>
    <t>NOMBRE DEL PROYECTO:</t>
  </si>
  <si>
    <t>2.a PROGRAMACIÓN MENSUAL DE METAS POR COMPONENTES</t>
  </si>
  <si>
    <t>2.b SEGUIMIENTO ANUAL DE METAS</t>
  </si>
  <si>
    <t>ESTRUCTURA DE METAS POR COMPONENTES (Marco Lógico)</t>
  </si>
  <si>
    <t>PROGRAMACIÓN 2026</t>
  </si>
  <si>
    <t>PROGRAMACIÓN TRIMESTRAL</t>
  </si>
  <si>
    <t xml:space="preserve">SEGUIMIENTO TRIMESTRAL </t>
  </si>
  <si>
    <t>Componente</t>
  </si>
  <si>
    <t>Indicador</t>
  </si>
  <si>
    <t xml:space="preserve">Meta Total del Proyecto (A) </t>
  </si>
  <si>
    <t>Unidad</t>
  </si>
  <si>
    <t xml:space="preserve">Ponderación (B)  (%) </t>
  </si>
  <si>
    <t>Meta Anual Programada (C)</t>
  </si>
  <si>
    <t>% Meta Anual Ponderada 
D=(C/A)*B</t>
  </si>
  <si>
    <t>Programado 1er.Trimestre</t>
  </si>
  <si>
    <t>Programado 2do.Trimestre</t>
  </si>
  <si>
    <t>Programado 3er.Trimestre</t>
  </si>
  <si>
    <t>Programado 4to.Trimestre</t>
  </si>
  <si>
    <t>Total Acumulado</t>
  </si>
  <si>
    <t>% Ponderado</t>
  </si>
  <si>
    <t>Ejecución 1er.Trimestre</t>
  </si>
  <si>
    <t>Ejecución 2do.Trimestre</t>
  </si>
  <si>
    <t>Ejecución 3er.Trimestre</t>
  </si>
  <si>
    <t>Ejecución 4to.Trimestre</t>
  </si>
  <si>
    <t>Unidades</t>
  </si>
  <si>
    <t>COMPONENTE 1</t>
  </si>
  <si>
    <t>Componente 1</t>
  </si>
  <si>
    <t>Indicador 1.1</t>
  </si>
  <si>
    <t>Libros</t>
  </si>
  <si>
    <t>Indicador 1.2</t>
  </si>
  <si>
    <t>Estudiantes</t>
  </si>
  <si>
    <t>Indicador 1.3</t>
  </si>
  <si>
    <t>Profesores</t>
  </si>
  <si>
    <t>COMPONENTE 2</t>
  </si>
  <si>
    <t>Componente 2</t>
  </si>
  <si>
    <t>Indicador 2.1</t>
  </si>
  <si>
    <r>
      <rPr>
        <sz val="10"/>
        <color theme="1"/>
        <rFont val="Calibri"/>
        <family val="2"/>
      </rPr>
      <t>m</t>
    </r>
    <r>
      <rPr>
        <vertAlign val="superscript"/>
        <sz val="10"/>
        <color theme="1"/>
        <rFont val="Calibri"/>
        <family val="2"/>
      </rPr>
      <t>2</t>
    </r>
  </si>
  <si>
    <t>Indicador 2.2</t>
  </si>
  <si>
    <t>plg.</t>
  </si>
  <si>
    <t>Indicador 2.3</t>
  </si>
  <si>
    <t>kg</t>
  </si>
  <si>
    <t>COMPONENTE 3</t>
  </si>
  <si>
    <t>Componente 3</t>
  </si>
  <si>
    <t>Indicador 3.1</t>
  </si>
  <si>
    <t>Ha</t>
  </si>
  <si>
    <t>Indicador 3.2</t>
  </si>
  <si>
    <t>litros</t>
  </si>
  <si>
    <t>Indicador 3.3</t>
  </si>
  <si>
    <t>unidades</t>
  </si>
  <si>
    <t>COMPONENTE 4</t>
  </si>
  <si>
    <t>Componente 4</t>
  </si>
  <si>
    <t>Indicador 4.1</t>
  </si>
  <si>
    <t>casas</t>
  </si>
  <si>
    <t>Indicador 4.2</t>
  </si>
  <si>
    <t>km</t>
  </si>
  <si>
    <t>Indicador 4.3</t>
  </si>
  <si>
    <t>-</t>
  </si>
  <si>
    <t>COMPONENTE 5</t>
  </si>
  <si>
    <t>Componente 5</t>
  </si>
  <si>
    <t>Indicador 5.1</t>
  </si>
  <si>
    <t>Indicador 5.2</t>
  </si>
  <si>
    <t>Indicador 5.3</t>
  </si>
  <si>
    <t>(*) Meta Anual Ponderada = (Meta año* Ponderación)/ Meta Propósito</t>
  </si>
  <si>
    <r>
      <rPr>
        <b/>
        <sz val="11"/>
        <color theme="1"/>
        <rFont val="Calibri"/>
        <family val="2"/>
      </rPr>
      <t xml:space="preserve">Nota: </t>
    </r>
    <r>
      <rPr>
        <sz val="11"/>
        <color theme="1"/>
        <rFont val="Calibri"/>
        <family val="2"/>
      </rPr>
      <t>Ingresar información únicamente en las celdas blancas.</t>
    </r>
  </si>
  <si>
    <r>
      <rPr>
        <b/>
        <sz val="11"/>
        <color theme="1"/>
        <rFont val="Calibri"/>
        <family val="2"/>
      </rPr>
      <t>Elaborado:</t>
    </r>
    <r>
      <rPr>
        <sz val="11"/>
        <color theme="1"/>
        <rFont val="Calibri"/>
        <family val="2"/>
      </rPr>
      <t xml:space="preserve">   …</t>
    </r>
  </si>
  <si>
    <r>
      <rPr>
        <b/>
        <sz val="11"/>
        <color theme="1"/>
        <rFont val="Calibri"/>
        <family val="2"/>
      </rPr>
      <t>Revisado:</t>
    </r>
    <r>
      <rPr>
        <sz val="11"/>
        <color theme="1"/>
        <rFont val="Calibri"/>
        <family val="2"/>
      </rPr>
      <t xml:space="preserve">   …</t>
    </r>
  </si>
  <si>
    <t>PROGRAMACIÓN DE METAS POR FASES</t>
  </si>
  <si>
    <t>NOMBRE DEL PROGRAMA:</t>
  </si>
  <si>
    <t>3. PROGRAMACIÓN PLURIANUAL DE METAS POR COMPONENTES</t>
  </si>
  <si>
    <t>PROGRAMA</t>
  </si>
  <si>
    <t xml:space="preserve">Meta Total del Proyecto </t>
  </si>
  <si>
    <t xml:space="preserve">Ponderación (%) </t>
  </si>
  <si>
    <t>Proyecto 1</t>
  </si>
  <si>
    <t>Proyecto 2</t>
  </si>
  <si>
    <t>Proyecto 3</t>
  </si>
  <si>
    <t>Proyecto 4</t>
  </si>
  <si>
    <r>
      <rPr>
        <sz val="10"/>
        <color theme="1"/>
        <rFont val="Calibri"/>
        <family val="2"/>
      </rPr>
      <t>m</t>
    </r>
    <r>
      <rPr>
        <vertAlign val="superscript"/>
        <sz val="10"/>
        <color theme="1"/>
        <rFont val="Calibri"/>
        <family val="2"/>
      </rPr>
      <t>2</t>
    </r>
  </si>
  <si>
    <r>
      <rPr>
        <b/>
        <sz val="11"/>
        <color theme="1"/>
        <rFont val="Calibri"/>
        <family val="2"/>
      </rPr>
      <t xml:space="preserve">Nota: </t>
    </r>
    <r>
      <rPr>
        <sz val="11"/>
        <color theme="1"/>
        <rFont val="Calibri"/>
        <family val="2"/>
      </rPr>
      <t>Ingresar información únicamente en las celdas blancas.</t>
    </r>
  </si>
  <si>
    <r>
      <rPr>
        <b/>
        <sz val="11"/>
        <color theme="1"/>
        <rFont val="Calibri"/>
        <family val="2"/>
      </rPr>
      <t>Elaborado:</t>
    </r>
    <r>
      <rPr>
        <sz val="11"/>
        <color theme="1"/>
        <rFont val="Calibri"/>
        <family val="2"/>
      </rPr>
      <t xml:space="preserve">   …</t>
    </r>
  </si>
  <si>
    <t>NOMBRE DEL PLAN: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</si>
</sst>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_);_(* \(#,##0.0\);_(* &quot;-&quot;??_);_(@_)"/>
    <numFmt numFmtId="165" formatCode="_(* #,##0.00%_);_(* \(#,##0.00\);_(* &quot;-&quot;?.0_);_(@_)"/>
    <numFmt numFmtId="166" formatCode="_(* #,##0.0%_);_(* \(#,##0.0\);_(* &quot;-&quot;?_);_(@_)"/>
    <numFmt numFmtId="167" formatCode="0.0%"/>
  </numFmts>
  <fonts count="10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rgb="FF003366"/>
      <name val="Calibri"/>
      <family val="2"/>
    </font>
    <font>
      <vertAlign val="superscript"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BD4B4"/>
        <bgColor rgb="FFFBD4B4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C0C0C0"/>
        <bgColor rgb="FFC0C0C0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vertical="center"/>
    </xf>
    <xf numFmtId="0" fontId="7" fillId="4" borderId="33" xfId="0" applyFont="1" applyFill="1" applyBorder="1" applyAlignment="1">
      <alignment vertical="center"/>
    </xf>
    <xf numFmtId="10" fontId="3" fillId="4" borderId="34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4" borderId="32" xfId="0" applyFont="1" applyFill="1" applyBorder="1" applyAlignment="1">
      <alignment vertical="center"/>
    </xf>
    <xf numFmtId="164" fontId="7" fillId="4" borderId="32" xfId="0" applyNumberFormat="1" applyFont="1" applyFill="1" applyBorder="1" applyAlignment="1"/>
    <xf numFmtId="165" fontId="3" fillId="4" borderId="33" xfId="0" applyNumberFormat="1" applyFont="1" applyFill="1" applyBorder="1" applyAlignment="1">
      <alignment horizontal="center"/>
    </xf>
    <xf numFmtId="164" fontId="7" fillId="4" borderId="33" xfId="0" applyNumberFormat="1" applyFont="1" applyFill="1" applyBorder="1" applyAlignment="1"/>
    <xf numFmtId="164" fontId="7" fillId="4" borderId="28" xfId="0" applyNumberFormat="1" applyFont="1" applyFill="1" applyBorder="1" applyAlignment="1"/>
    <xf numFmtId="165" fontId="3" fillId="4" borderId="34" xfId="0" applyNumberFormat="1" applyFont="1" applyFill="1" applyBorder="1" applyAlignment="1">
      <alignment horizontal="center"/>
    </xf>
    <xf numFmtId="166" fontId="3" fillId="4" borderId="33" xfId="0" applyNumberFormat="1" applyFont="1" applyFill="1" applyBorder="1" applyAlignment="1">
      <alignment horizontal="center"/>
    </xf>
    <xf numFmtId="166" fontId="3" fillId="4" borderId="34" xfId="0" applyNumberFormat="1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/>
    <xf numFmtId="164" fontId="7" fillId="0" borderId="29" xfId="0" applyNumberFormat="1" applyFont="1" applyBorder="1" applyAlignment="1"/>
    <xf numFmtId="10" fontId="7" fillId="0" borderId="35" xfId="0" applyNumberFormat="1" applyFont="1" applyBorder="1" applyAlignment="1">
      <alignment horizontal="center"/>
    </xf>
    <xf numFmtId="164" fontId="7" fillId="0" borderId="28" xfId="0" applyNumberFormat="1" applyFont="1" applyBorder="1" applyAlignment="1"/>
    <xf numFmtId="10" fontId="7" fillId="5" borderId="35" xfId="0" applyNumberFormat="1" applyFont="1" applyFill="1" applyBorder="1" applyAlignment="1">
      <alignment horizontal="center"/>
    </xf>
    <xf numFmtId="164" fontId="7" fillId="0" borderId="36" xfId="0" applyNumberFormat="1" applyFont="1" applyBorder="1" applyAlignment="1"/>
    <xf numFmtId="165" fontId="7" fillId="5" borderId="29" xfId="0" applyNumberFormat="1" applyFont="1" applyFill="1" applyBorder="1" applyAlignment="1">
      <alignment horizontal="center"/>
    </xf>
    <xf numFmtId="164" fontId="7" fillId="0" borderId="3" xfId="0" applyNumberFormat="1" applyFont="1" applyBorder="1" applyAlignment="1"/>
    <xf numFmtId="164" fontId="7" fillId="0" borderId="1" xfId="0" applyNumberFormat="1" applyFont="1" applyBorder="1" applyAlignment="1"/>
    <xf numFmtId="165" fontId="7" fillId="5" borderId="30" xfId="0" applyNumberFormat="1" applyFont="1" applyFill="1" applyBorder="1" applyAlignment="1">
      <alignment horizontal="center"/>
    </xf>
    <xf numFmtId="164" fontId="7" fillId="5" borderId="28" xfId="0" applyNumberFormat="1" applyFont="1" applyFill="1" applyBorder="1" applyAlignment="1">
      <alignment horizontal="center"/>
    </xf>
    <xf numFmtId="165" fontId="7" fillId="5" borderId="35" xfId="0" applyNumberFormat="1" applyFont="1" applyFill="1" applyBorder="1" applyAlignment="1">
      <alignment horizontal="center"/>
    </xf>
    <xf numFmtId="166" fontId="7" fillId="5" borderId="29" xfId="0" applyNumberFormat="1" applyFont="1" applyFill="1" applyBorder="1" applyAlignment="1">
      <alignment horizontal="center"/>
    </xf>
    <xf numFmtId="166" fontId="7" fillId="5" borderId="30" xfId="0" applyNumberFormat="1" applyFont="1" applyFill="1" applyBorder="1" applyAlignment="1">
      <alignment horizontal="center"/>
    </xf>
    <xf numFmtId="166" fontId="7" fillId="5" borderId="35" xfId="0" applyNumberFormat="1" applyFont="1" applyFill="1" applyBorder="1" applyAlignment="1">
      <alignment horizont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/>
    <xf numFmtId="164" fontId="7" fillId="0" borderId="38" xfId="0" applyNumberFormat="1" applyFont="1" applyBorder="1" applyAlignment="1"/>
    <xf numFmtId="10" fontId="7" fillId="0" borderId="39" xfId="0" applyNumberFormat="1" applyFont="1" applyBorder="1" applyAlignment="1">
      <alignment horizontal="center"/>
    </xf>
    <xf numFmtId="164" fontId="7" fillId="0" borderId="37" xfId="0" applyNumberFormat="1" applyFont="1" applyBorder="1" applyAlignment="1"/>
    <xf numFmtId="10" fontId="7" fillId="5" borderId="39" xfId="0" applyNumberFormat="1" applyFont="1" applyFill="1" applyBorder="1" applyAlignment="1">
      <alignment horizontal="center"/>
    </xf>
    <xf numFmtId="164" fontId="7" fillId="0" borderId="40" xfId="0" applyNumberFormat="1" applyFont="1" applyBorder="1" applyAlignment="1"/>
    <xf numFmtId="165" fontId="7" fillId="5" borderId="38" xfId="0" applyNumberFormat="1" applyFont="1" applyFill="1" applyBorder="1" applyAlignment="1">
      <alignment horizontal="center"/>
    </xf>
    <xf numFmtId="164" fontId="7" fillId="0" borderId="41" xfId="0" applyNumberFormat="1" applyFont="1" applyBorder="1" applyAlignment="1"/>
    <xf numFmtId="165" fontId="7" fillId="5" borderId="42" xfId="0" applyNumberFormat="1" applyFont="1" applyFill="1" applyBorder="1" applyAlignment="1">
      <alignment horizontal="center"/>
    </xf>
    <xf numFmtId="164" fontId="7" fillId="5" borderId="37" xfId="0" applyNumberFormat="1" applyFont="1" applyFill="1" applyBorder="1" applyAlignment="1">
      <alignment horizontal="center"/>
    </xf>
    <xf numFmtId="165" fontId="7" fillId="5" borderId="39" xfId="0" applyNumberFormat="1" applyFont="1" applyFill="1" applyBorder="1" applyAlignment="1">
      <alignment horizontal="center"/>
    </xf>
    <xf numFmtId="166" fontId="7" fillId="5" borderId="38" xfId="0" applyNumberFormat="1" applyFont="1" applyFill="1" applyBorder="1" applyAlignment="1">
      <alignment horizontal="center"/>
    </xf>
    <xf numFmtId="166" fontId="7" fillId="5" borderId="42" xfId="0" applyNumberFormat="1" applyFont="1" applyFill="1" applyBorder="1" applyAlignment="1">
      <alignment horizontal="center"/>
    </xf>
    <xf numFmtId="166" fontId="7" fillId="5" borderId="39" xfId="0" applyNumberFormat="1" applyFont="1" applyFill="1" applyBorder="1" applyAlignment="1">
      <alignment horizontal="center"/>
    </xf>
    <xf numFmtId="167" fontId="2" fillId="0" borderId="0" xfId="0" applyNumberFormat="1" applyFont="1" applyAlignment="1"/>
    <xf numFmtId="10" fontId="2" fillId="6" borderId="29" xfId="0" applyNumberFormat="1" applyFont="1" applyFill="1" applyBorder="1" applyAlignment="1">
      <alignment horizontal="center"/>
    </xf>
    <xf numFmtId="10" fontId="8" fillId="4" borderId="29" xfId="0" applyNumberFormat="1" applyFont="1" applyFill="1" applyBorder="1" applyAlignment="1">
      <alignment horizontal="center" vertical="center"/>
    </xf>
    <xf numFmtId="0" fontId="2" fillId="0" borderId="0" xfId="0" applyFont="1"/>
    <xf numFmtId="166" fontId="7" fillId="0" borderId="0" xfId="0" applyNumberFormat="1" applyFont="1" applyAlignment="1"/>
    <xf numFmtId="165" fontId="7" fillId="0" borderId="35" xfId="0" applyNumberFormat="1" applyFont="1" applyBorder="1" applyAlignment="1">
      <alignment horizontal="center"/>
    </xf>
    <xf numFmtId="165" fontId="7" fillId="0" borderId="39" xfId="0" applyNumberFormat="1" applyFont="1" applyBorder="1" applyAlignment="1">
      <alignment horizontal="center"/>
    </xf>
    <xf numFmtId="10" fontId="2" fillId="0" borderId="0" xfId="0" applyNumberFormat="1" applyFont="1" applyAlignment="1"/>
    <xf numFmtId="0" fontId="3" fillId="3" borderId="19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3" fillId="3" borderId="2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3" fillId="3" borderId="22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3" fillId="2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3" fillId="3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/>
    <xf numFmtId="0" fontId="4" fillId="0" borderId="3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3" fillId="3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4" fillId="0" borderId="45" xfId="0" applyFont="1" applyBorder="1"/>
    <xf numFmtId="0" fontId="3" fillId="2" borderId="44" xfId="0" applyFont="1" applyFill="1" applyBorder="1" applyAlignment="1">
      <alignment horizontal="center" vertical="center"/>
    </xf>
    <xf numFmtId="0" fontId="4" fillId="0" borderId="46" xfId="0" applyFont="1" applyBorder="1"/>
  </cellXfs>
  <cellStyles count="1">
    <cellStyle name="Normal" xfId="0" builtinId="0"/>
  </cellStyles>
  <dxfs count="1">
    <dxf>
      <font>
        <color rgb="FFFF0000"/>
      </font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showGridLines="0" tabSelected="1" topLeftCell="A3" zoomScale="71" zoomScaleNormal="71" workbookViewId="0">
      <selection activeCell="A3" sqref="A3"/>
    </sheetView>
  </sheetViews>
  <sheetFormatPr baseColWidth="10" defaultColWidth="14.453125" defaultRowHeight="15" customHeight="1" x14ac:dyDescent="0.35"/>
  <cols>
    <col min="1" max="1" width="21.7265625" customWidth="1"/>
    <col min="2" max="2" width="22.26953125" customWidth="1"/>
    <col min="3" max="4" width="11.453125" customWidth="1"/>
    <col min="5" max="5" width="13.81640625" customWidth="1"/>
    <col min="6" max="6" width="1.7265625" customWidth="1"/>
    <col min="7" max="7" width="13.54296875" customWidth="1"/>
    <col min="8" max="8" width="13.26953125" customWidth="1"/>
    <col min="9" max="9" width="1.81640625" customWidth="1"/>
    <col min="10" max="19" width="12.7265625" customWidth="1"/>
    <col min="20" max="20" width="2.7265625" customWidth="1"/>
    <col min="21" max="30" width="12.7265625" customWidth="1"/>
    <col min="31" max="41" width="11.453125" customWidth="1"/>
  </cols>
  <sheetData>
    <row r="1" spans="1:41" ht="18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4.2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 customHeight="1" x14ac:dyDescent="0.35">
      <c r="A3" s="3" t="s">
        <v>1</v>
      </c>
      <c r="B3" s="80"/>
      <c r="C3" s="81"/>
      <c r="D3" s="81"/>
      <c r="E3" s="81"/>
      <c r="F3" s="81"/>
      <c r="G3" s="81"/>
      <c r="H3" s="8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14.2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5.5" customHeight="1" x14ac:dyDescent="0.35">
      <c r="A5" s="4" t="s">
        <v>2</v>
      </c>
      <c r="B5" s="2"/>
      <c r="C5" s="2"/>
      <c r="D5" s="2"/>
      <c r="E5" s="2"/>
      <c r="F5" s="2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5" t="s">
        <v>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25.5" customHeight="1" x14ac:dyDescent="0.35">
      <c r="A6" s="83" t="s">
        <v>4</v>
      </c>
      <c r="B6" s="84"/>
      <c r="C6" s="84"/>
      <c r="D6" s="84"/>
      <c r="E6" s="85"/>
      <c r="F6" s="2"/>
      <c r="G6" s="86" t="s">
        <v>5</v>
      </c>
      <c r="H6" s="85"/>
      <c r="I6" s="2"/>
      <c r="J6" s="87" t="s">
        <v>6</v>
      </c>
      <c r="K6" s="88"/>
      <c r="L6" s="88"/>
      <c r="M6" s="88"/>
      <c r="N6" s="88"/>
      <c r="O6" s="88"/>
      <c r="P6" s="88"/>
      <c r="Q6" s="88"/>
      <c r="R6" s="88"/>
      <c r="S6" s="89"/>
      <c r="T6" s="2"/>
      <c r="U6" s="90" t="s">
        <v>7</v>
      </c>
      <c r="V6" s="88"/>
      <c r="W6" s="88"/>
      <c r="X6" s="88"/>
      <c r="Y6" s="88"/>
      <c r="Z6" s="88"/>
      <c r="AA6" s="88"/>
      <c r="AB6" s="88"/>
      <c r="AC6" s="88"/>
      <c r="AD6" s="89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8" customHeight="1" x14ac:dyDescent="0.35">
      <c r="A7" s="91" t="s">
        <v>8</v>
      </c>
      <c r="B7" s="92" t="s">
        <v>9</v>
      </c>
      <c r="C7" s="92" t="s">
        <v>10</v>
      </c>
      <c r="D7" s="95" t="s">
        <v>11</v>
      </c>
      <c r="E7" s="96" t="s">
        <v>12</v>
      </c>
      <c r="F7" s="6"/>
      <c r="G7" s="98" t="s">
        <v>13</v>
      </c>
      <c r="H7" s="100" t="s">
        <v>14</v>
      </c>
      <c r="I7" s="6"/>
      <c r="J7" s="101" t="s">
        <v>15</v>
      </c>
      <c r="K7" s="68"/>
      <c r="L7" s="71" t="s">
        <v>16</v>
      </c>
      <c r="M7" s="72"/>
      <c r="N7" s="73" t="s">
        <v>17</v>
      </c>
      <c r="O7" s="66"/>
      <c r="P7" s="74" t="s">
        <v>18</v>
      </c>
      <c r="Q7" s="68"/>
      <c r="R7" s="75" t="s">
        <v>19</v>
      </c>
      <c r="S7" s="77" t="s">
        <v>20</v>
      </c>
      <c r="T7" s="7"/>
      <c r="U7" s="79" t="s">
        <v>21</v>
      </c>
      <c r="V7" s="68"/>
      <c r="W7" s="76" t="s">
        <v>22</v>
      </c>
      <c r="X7" s="72"/>
      <c r="Y7" s="65" t="s">
        <v>23</v>
      </c>
      <c r="Z7" s="66"/>
      <c r="AA7" s="67" t="s">
        <v>24</v>
      </c>
      <c r="AB7" s="68"/>
      <c r="AC7" s="69" t="s">
        <v>19</v>
      </c>
      <c r="AD7" s="94" t="s">
        <v>20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18" customHeight="1" x14ac:dyDescent="0.35">
      <c r="A8" s="70"/>
      <c r="B8" s="93"/>
      <c r="C8" s="93"/>
      <c r="D8" s="93"/>
      <c r="E8" s="97"/>
      <c r="F8" s="6"/>
      <c r="G8" s="99"/>
      <c r="H8" s="97"/>
      <c r="I8" s="6"/>
      <c r="J8" s="8" t="s">
        <v>25</v>
      </c>
      <c r="K8" s="9" t="s">
        <v>20</v>
      </c>
      <c r="L8" s="9" t="s">
        <v>25</v>
      </c>
      <c r="M8" s="9" t="s">
        <v>20</v>
      </c>
      <c r="N8" s="9" t="s">
        <v>25</v>
      </c>
      <c r="O8" s="9" t="s">
        <v>20</v>
      </c>
      <c r="P8" s="9" t="s">
        <v>25</v>
      </c>
      <c r="Q8" s="10" t="s">
        <v>20</v>
      </c>
      <c r="R8" s="70"/>
      <c r="S8" s="78"/>
      <c r="T8" s="7"/>
      <c r="U8" s="11" t="s">
        <v>25</v>
      </c>
      <c r="V8" s="12" t="s">
        <v>20</v>
      </c>
      <c r="W8" s="12" t="s">
        <v>25</v>
      </c>
      <c r="X8" s="12" t="s">
        <v>20</v>
      </c>
      <c r="Y8" s="12" t="s">
        <v>25</v>
      </c>
      <c r="Z8" s="12" t="s">
        <v>20</v>
      </c>
      <c r="AA8" s="12" t="s">
        <v>25</v>
      </c>
      <c r="AB8" s="13" t="s">
        <v>20</v>
      </c>
      <c r="AC8" s="70"/>
      <c r="AD8" s="78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14.25" customHeight="1" x14ac:dyDescent="0.35">
      <c r="A9" s="14" t="s">
        <v>26</v>
      </c>
      <c r="B9" s="15"/>
      <c r="C9" s="15"/>
      <c r="D9" s="15"/>
      <c r="E9" s="16">
        <f>SUM(E10:E12)</f>
        <v>0.35000000000000003</v>
      </c>
      <c r="F9" s="17"/>
      <c r="G9" s="18"/>
      <c r="H9" s="16">
        <f>SUM(H10:H12)</f>
        <v>5.4000000000000006E-2</v>
      </c>
      <c r="I9" s="17"/>
      <c r="J9" s="19"/>
      <c r="K9" s="20">
        <f>SUM(K10:K12)</f>
        <v>1.0000000000000002E-2</v>
      </c>
      <c r="L9" s="21"/>
      <c r="M9" s="20">
        <f>SUM(M10:M12)</f>
        <v>6.666666666666668E-3</v>
      </c>
      <c r="N9" s="21"/>
      <c r="O9" s="20">
        <f>SUM(O10:O12)</f>
        <v>8.333333333333335E-3</v>
      </c>
      <c r="P9" s="21"/>
      <c r="Q9" s="20">
        <f>SUM(Q10:Q12)</f>
        <v>2.9000000000000001E-2</v>
      </c>
      <c r="R9" s="22"/>
      <c r="S9" s="23">
        <f>SUM(S10:S12)</f>
        <v>5.4000000000000006E-2</v>
      </c>
      <c r="T9" s="2"/>
      <c r="U9" s="19"/>
      <c r="V9" s="24">
        <f>SUM(V10:V12)</f>
        <v>0</v>
      </c>
      <c r="W9" s="21"/>
      <c r="X9" s="24">
        <f>SUM(X10:X12)</f>
        <v>0</v>
      </c>
      <c r="Y9" s="21"/>
      <c r="Z9" s="24">
        <f>SUM(Z10:Z12)</f>
        <v>0</v>
      </c>
      <c r="AA9" s="21"/>
      <c r="AB9" s="24">
        <f>SUM(AB10:AB12)</f>
        <v>0</v>
      </c>
      <c r="AC9" s="22"/>
      <c r="AD9" s="25">
        <f>SUM(AD10:AD12)</f>
        <v>0</v>
      </c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1" ht="14.25" customHeight="1" x14ac:dyDescent="0.35">
      <c r="A10" s="26" t="s">
        <v>27</v>
      </c>
      <c r="B10" s="27" t="s">
        <v>28</v>
      </c>
      <c r="C10" s="28">
        <v>300000</v>
      </c>
      <c r="D10" s="27" t="s">
        <v>29</v>
      </c>
      <c r="E10" s="29">
        <v>0.05</v>
      </c>
      <c r="F10" s="17"/>
      <c r="G10" s="30">
        <v>30000</v>
      </c>
      <c r="H10" s="31">
        <f t="shared" ref="H10:H12" si="0">IFERROR((G10/$C10)*$E10,"-")</f>
        <v>5.000000000000001E-3</v>
      </c>
      <c r="I10" s="17"/>
      <c r="J10" s="32">
        <v>0</v>
      </c>
      <c r="K10" s="33">
        <f t="shared" ref="K10:K12" si="1">IFERROR((J10/$C10)*$E10,"-")</f>
        <v>0</v>
      </c>
      <c r="L10" s="34">
        <v>10000</v>
      </c>
      <c r="M10" s="33">
        <f t="shared" ref="M10:M12" si="2">IFERROR((L10/$C10)*$E10,"-")</f>
        <v>1.6666666666666668E-3</v>
      </c>
      <c r="N10" s="28">
        <v>20000</v>
      </c>
      <c r="O10" s="33">
        <f t="shared" ref="O10:O12" si="3">IFERROR((N10/$C10)*$E10,"-")</f>
        <v>3.3333333333333335E-3</v>
      </c>
      <c r="P10" s="35">
        <v>0</v>
      </c>
      <c r="Q10" s="36">
        <f t="shared" ref="Q10:Q12" si="4">IFERROR((P10/$C10)*$E10,"-")</f>
        <v>0</v>
      </c>
      <c r="R10" s="37">
        <f t="shared" ref="R10:R12" si="5">SUM(J10,L10,N10, ,P10)</f>
        <v>30000</v>
      </c>
      <c r="S10" s="38">
        <f t="shared" ref="S10:S12" si="6">IFERROR((R10/$C10)*$E10,"-")</f>
        <v>5.000000000000001E-3</v>
      </c>
      <c r="T10" s="2"/>
      <c r="U10" s="32">
        <v>0</v>
      </c>
      <c r="V10" s="39">
        <f t="shared" ref="V10:V12" si="7">IFERROR((U10/$C10)*$E10,"-")</f>
        <v>0</v>
      </c>
      <c r="W10" s="34">
        <v>0</v>
      </c>
      <c r="X10" s="39">
        <f t="shared" ref="X10:X12" si="8">IFERROR((W10/$C10)*$E10,"-")</f>
        <v>0</v>
      </c>
      <c r="Y10" s="35">
        <v>0</v>
      </c>
      <c r="Z10" s="39">
        <f t="shared" ref="Z10:Z12" si="9">IFERROR((Y10/$C10)*$E10,"-")</f>
        <v>0</v>
      </c>
      <c r="AA10" s="35">
        <v>0</v>
      </c>
      <c r="AB10" s="40">
        <f t="shared" ref="AB10:AB12" si="10">IFERROR((AA10/$C10)*$E10,"-")</f>
        <v>0</v>
      </c>
      <c r="AC10" s="37">
        <f t="shared" ref="AC10:AC12" si="11">SUM(U10,W10,Y10, ,AA10)</f>
        <v>0</v>
      </c>
      <c r="AD10" s="41">
        <f t="shared" ref="AD10:AD12" si="12">IFERROR((AC10/$C10)*$E10,"-")</f>
        <v>0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1" ht="14.25" customHeight="1" x14ac:dyDescent="0.35">
      <c r="A11" s="26" t="s">
        <v>27</v>
      </c>
      <c r="B11" s="27" t="s">
        <v>30</v>
      </c>
      <c r="C11" s="28">
        <v>200000</v>
      </c>
      <c r="D11" s="27" t="s">
        <v>31</v>
      </c>
      <c r="E11" s="29">
        <v>0.1</v>
      </c>
      <c r="F11" s="17"/>
      <c r="G11" s="30">
        <v>50000</v>
      </c>
      <c r="H11" s="31">
        <f t="shared" si="0"/>
        <v>2.5000000000000001E-2</v>
      </c>
      <c r="I11" s="17"/>
      <c r="J11" s="32">
        <v>20000</v>
      </c>
      <c r="K11" s="33">
        <f t="shared" si="1"/>
        <v>1.0000000000000002E-2</v>
      </c>
      <c r="L11" s="28">
        <v>10000</v>
      </c>
      <c r="M11" s="33">
        <f t="shared" si="2"/>
        <v>5.000000000000001E-3</v>
      </c>
      <c r="N11" s="28">
        <v>10000</v>
      </c>
      <c r="O11" s="33">
        <f t="shared" si="3"/>
        <v>5.000000000000001E-3</v>
      </c>
      <c r="P11" s="35">
        <v>10000</v>
      </c>
      <c r="Q11" s="36">
        <f t="shared" si="4"/>
        <v>5.000000000000001E-3</v>
      </c>
      <c r="R11" s="37">
        <f t="shared" si="5"/>
        <v>50000</v>
      </c>
      <c r="S11" s="38">
        <f t="shared" si="6"/>
        <v>2.5000000000000001E-2</v>
      </c>
      <c r="T11" s="2"/>
      <c r="U11" s="32">
        <v>0</v>
      </c>
      <c r="V11" s="39">
        <f t="shared" si="7"/>
        <v>0</v>
      </c>
      <c r="W11" s="28">
        <v>0</v>
      </c>
      <c r="X11" s="39">
        <f t="shared" si="8"/>
        <v>0</v>
      </c>
      <c r="Y11" s="35">
        <v>0</v>
      </c>
      <c r="Z11" s="39">
        <f t="shared" si="9"/>
        <v>0</v>
      </c>
      <c r="AA11" s="35">
        <v>0</v>
      </c>
      <c r="AB11" s="40">
        <f t="shared" si="10"/>
        <v>0</v>
      </c>
      <c r="AC11" s="37">
        <f t="shared" si="11"/>
        <v>0</v>
      </c>
      <c r="AD11" s="41">
        <f t="shared" si="12"/>
        <v>0</v>
      </c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1" ht="14.25" customHeight="1" x14ac:dyDescent="0.35">
      <c r="A12" s="26" t="s">
        <v>27</v>
      </c>
      <c r="B12" s="27" t="s">
        <v>32</v>
      </c>
      <c r="C12" s="28">
        <v>100000</v>
      </c>
      <c r="D12" s="27" t="s">
        <v>33</v>
      </c>
      <c r="E12" s="29">
        <v>0.2</v>
      </c>
      <c r="F12" s="17"/>
      <c r="G12" s="30">
        <v>12000</v>
      </c>
      <c r="H12" s="31">
        <f t="shared" si="0"/>
        <v>2.4E-2</v>
      </c>
      <c r="I12" s="17"/>
      <c r="J12" s="32">
        <v>0</v>
      </c>
      <c r="K12" s="33">
        <f t="shared" si="1"/>
        <v>0</v>
      </c>
      <c r="L12" s="28">
        <v>0</v>
      </c>
      <c r="M12" s="33">
        <f t="shared" si="2"/>
        <v>0</v>
      </c>
      <c r="N12" s="28">
        <v>0</v>
      </c>
      <c r="O12" s="33">
        <f t="shared" si="3"/>
        <v>0</v>
      </c>
      <c r="P12" s="35">
        <v>12000</v>
      </c>
      <c r="Q12" s="36">
        <f t="shared" si="4"/>
        <v>2.4E-2</v>
      </c>
      <c r="R12" s="37">
        <f t="shared" si="5"/>
        <v>12000</v>
      </c>
      <c r="S12" s="38">
        <f t="shared" si="6"/>
        <v>2.4E-2</v>
      </c>
      <c r="T12" s="2"/>
      <c r="U12" s="32">
        <v>0</v>
      </c>
      <c r="V12" s="39">
        <f t="shared" si="7"/>
        <v>0</v>
      </c>
      <c r="W12" s="28">
        <v>0</v>
      </c>
      <c r="X12" s="39">
        <f t="shared" si="8"/>
        <v>0</v>
      </c>
      <c r="Y12" s="28">
        <v>0</v>
      </c>
      <c r="Z12" s="39">
        <f t="shared" si="9"/>
        <v>0</v>
      </c>
      <c r="AA12" s="35"/>
      <c r="AB12" s="40">
        <f t="shared" si="10"/>
        <v>0</v>
      </c>
      <c r="AC12" s="37">
        <f t="shared" si="11"/>
        <v>0</v>
      </c>
      <c r="AD12" s="41">
        <f t="shared" si="12"/>
        <v>0</v>
      </c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1" ht="14.25" customHeight="1" x14ac:dyDescent="0.35">
      <c r="A13" s="14" t="s">
        <v>34</v>
      </c>
      <c r="B13" s="15"/>
      <c r="C13" s="15"/>
      <c r="D13" s="15"/>
      <c r="E13" s="16">
        <f>SUM(E14:E16)</f>
        <v>0.15000000000000002</v>
      </c>
      <c r="F13" s="17"/>
      <c r="G13" s="18"/>
      <c r="H13" s="16">
        <f>SUM(H14:H16)</f>
        <v>2.4E-2</v>
      </c>
      <c r="I13" s="17"/>
      <c r="J13" s="19"/>
      <c r="K13" s="20">
        <f>SUM(K14:K16)</f>
        <v>1.0000000000000002E-2</v>
      </c>
      <c r="L13" s="21"/>
      <c r="M13" s="20">
        <f>SUM(M14:M16)</f>
        <v>1.0000000000000002E-2</v>
      </c>
      <c r="N13" s="21"/>
      <c r="O13" s="20">
        <f>SUM(O14:O16)</f>
        <v>2E-3</v>
      </c>
      <c r="P13" s="21"/>
      <c r="Q13" s="20">
        <f>SUM(Q14:Q16)</f>
        <v>2E-3</v>
      </c>
      <c r="R13" s="22"/>
      <c r="S13" s="23">
        <f>SUM(S14:S16)</f>
        <v>2.4E-2</v>
      </c>
      <c r="T13" s="2"/>
      <c r="U13" s="19"/>
      <c r="V13" s="24">
        <f>SUM(V14:V16)</f>
        <v>0</v>
      </c>
      <c r="W13" s="21"/>
      <c r="X13" s="24">
        <f>SUM(X14:X16)</f>
        <v>0</v>
      </c>
      <c r="Y13" s="21"/>
      <c r="Z13" s="24">
        <f>SUM(Z14:Z16)</f>
        <v>0</v>
      </c>
      <c r="AA13" s="21"/>
      <c r="AB13" s="24">
        <f>SUM(AB14:AB16)</f>
        <v>0</v>
      </c>
      <c r="AC13" s="22"/>
      <c r="AD13" s="25">
        <f>SUM(AD14:AD16)</f>
        <v>0</v>
      </c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ht="15" customHeight="1" x14ac:dyDescent="0.35">
      <c r="A14" s="26" t="s">
        <v>35</v>
      </c>
      <c r="B14" s="27" t="s">
        <v>36</v>
      </c>
      <c r="C14" s="28">
        <v>80</v>
      </c>
      <c r="D14" s="27" t="s">
        <v>37</v>
      </c>
      <c r="E14" s="29">
        <v>0.05</v>
      </c>
      <c r="F14" s="17"/>
      <c r="G14" s="30">
        <v>0</v>
      </c>
      <c r="H14" s="31">
        <f t="shared" ref="H14:H16" si="13">IFERROR((G14/$C14)*$E14,"-")</f>
        <v>0</v>
      </c>
      <c r="I14" s="17"/>
      <c r="J14" s="32">
        <v>0</v>
      </c>
      <c r="K14" s="33">
        <f t="shared" ref="K14:K16" si="14">IFERROR((J14/$C14)*$E14,"-")</f>
        <v>0</v>
      </c>
      <c r="L14" s="28">
        <v>0</v>
      </c>
      <c r="M14" s="33">
        <f t="shared" ref="M14:M16" si="15">IFERROR((L14/$C14)*$E14,"-")</f>
        <v>0</v>
      </c>
      <c r="N14" s="28">
        <v>0</v>
      </c>
      <c r="O14" s="33">
        <f t="shared" ref="O14:O16" si="16">IFERROR((N14/$C14)*$E14,"-")</f>
        <v>0</v>
      </c>
      <c r="P14" s="35">
        <v>0</v>
      </c>
      <c r="Q14" s="36">
        <f t="shared" ref="Q14:Q16" si="17">IFERROR((P14/$C14)*$E14,"-")</f>
        <v>0</v>
      </c>
      <c r="R14" s="37">
        <f t="shared" ref="R14:R16" si="18">SUM(J14,L14,N14, ,P14)</f>
        <v>0</v>
      </c>
      <c r="S14" s="38">
        <f t="shared" ref="S14:S16" si="19">IFERROR((R14/$C14)*$E14,"-")</f>
        <v>0</v>
      </c>
      <c r="T14" s="2"/>
      <c r="U14" s="32">
        <v>0</v>
      </c>
      <c r="V14" s="39">
        <f t="shared" ref="V14:V16" si="20">IFERROR((U14/$C14)*$E14,"-")</f>
        <v>0</v>
      </c>
      <c r="W14" s="28">
        <v>0</v>
      </c>
      <c r="X14" s="39">
        <f t="shared" ref="X14:X16" si="21">IFERROR((W14/$C14)*$E14,"-")</f>
        <v>0</v>
      </c>
      <c r="Y14" s="28">
        <v>0</v>
      </c>
      <c r="Z14" s="39">
        <f t="shared" ref="Z14:Z16" si="22">IFERROR((Y14/$C14)*$E14,"-")</f>
        <v>0</v>
      </c>
      <c r="AA14" s="35">
        <v>0</v>
      </c>
      <c r="AB14" s="40">
        <f t="shared" ref="AB14:AB16" si="23">IFERROR((AA14/$C14)*$E14,"-")</f>
        <v>0</v>
      </c>
      <c r="AC14" s="37">
        <f t="shared" ref="AC14:AC16" si="24">SUM(U14,W14,Y14, ,AA14)</f>
        <v>0</v>
      </c>
      <c r="AD14" s="41">
        <f t="shared" ref="AD14:AD16" si="25">IFERROR((AC14/$C14)*$E14,"-")</f>
        <v>0</v>
      </c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ht="14.25" customHeight="1" x14ac:dyDescent="0.35">
      <c r="A15" s="26" t="s">
        <v>35</v>
      </c>
      <c r="B15" s="27" t="s">
        <v>38</v>
      </c>
      <c r="C15" s="28">
        <v>200</v>
      </c>
      <c r="D15" s="27" t="s">
        <v>39</v>
      </c>
      <c r="E15" s="29">
        <v>0.05</v>
      </c>
      <c r="F15" s="17"/>
      <c r="G15" s="30">
        <v>60</v>
      </c>
      <c r="H15" s="31">
        <f t="shared" si="13"/>
        <v>1.4999999999999999E-2</v>
      </c>
      <c r="I15" s="17"/>
      <c r="J15" s="32">
        <v>40</v>
      </c>
      <c r="K15" s="33">
        <f t="shared" si="14"/>
        <v>1.0000000000000002E-2</v>
      </c>
      <c r="L15" s="28">
        <v>20</v>
      </c>
      <c r="M15" s="33">
        <f t="shared" si="15"/>
        <v>5.000000000000001E-3</v>
      </c>
      <c r="N15" s="28">
        <v>0</v>
      </c>
      <c r="O15" s="33">
        <f t="shared" si="16"/>
        <v>0</v>
      </c>
      <c r="P15" s="35">
        <v>0</v>
      </c>
      <c r="Q15" s="36">
        <f t="shared" si="17"/>
        <v>0</v>
      </c>
      <c r="R15" s="37">
        <f t="shared" si="18"/>
        <v>60</v>
      </c>
      <c r="S15" s="38">
        <f t="shared" si="19"/>
        <v>1.4999999999999999E-2</v>
      </c>
      <c r="T15" s="2"/>
      <c r="U15" s="32">
        <v>0</v>
      </c>
      <c r="V15" s="39">
        <f t="shared" si="20"/>
        <v>0</v>
      </c>
      <c r="W15" s="28">
        <v>0</v>
      </c>
      <c r="X15" s="39">
        <f t="shared" si="21"/>
        <v>0</v>
      </c>
      <c r="Y15" s="35">
        <v>0</v>
      </c>
      <c r="Z15" s="39">
        <f t="shared" si="22"/>
        <v>0</v>
      </c>
      <c r="AA15" s="35">
        <v>0</v>
      </c>
      <c r="AB15" s="40">
        <f t="shared" si="23"/>
        <v>0</v>
      </c>
      <c r="AC15" s="37">
        <f t="shared" si="24"/>
        <v>0</v>
      </c>
      <c r="AD15" s="41">
        <f t="shared" si="25"/>
        <v>0</v>
      </c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ht="14.25" customHeight="1" x14ac:dyDescent="0.35">
      <c r="A16" s="26" t="s">
        <v>35</v>
      </c>
      <c r="B16" s="27" t="s">
        <v>40</v>
      </c>
      <c r="C16" s="28">
        <v>500</v>
      </c>
      <c r="D16" s="27" t="s">
        <v>41</v>
      </c>
      <c r="E16" s="29">
        <v>0.05</v>
      </c>
      <c r="F16" s="17"/>
      <c r="G16" s="30">
        <v>90</v>
      </c>
      <c r="H16" s="31">
        <f t="shared" si="13"/>
        <v>8.9999999999999993E-3</v>
      </c>
      <c r="I16" s="17"/>
      <c r="J16" s="32">
        <v>0</v>
      </c>
      <c r="K16" s="33">
        <f t="shared" si="14"/>
        <v>0</v>
      </c>
      <c r="L16" s="28">
        <v>50</v>
      </c>
      <c r="M16" s="33">
        <f t="shared" si="15"/>
        <v>5.000000000000001E-3</v>
      </c>
      <c r="N16" s="28">
        <v>20</v>
      </c>
      <c r="O16" s="33">
        <f t="shared" si="16"/>
        <v>2E-3</v>
      </c>
      <c r="P16" s="35">
        <v>20</v>
      </c>
      <c r="Q16" s="36">
        <f t="shared" si="17"/>
        <v>2E-3</v>
      </c>
      <c r="R16" s="37">
        <f t="shared" si="18"/>
        <v>90</v>
      </c>
      <c r="S16" s="38">
        <f t="shared" si="19"/>
        <v>8.9999999999999993E-3</v>
      </c>
      <c r="T16" s="2"/>
      <c r="U16" s="32">
        <v>0</v>
      </c>
      <c r="V16" s="39">
        <f t="shared" si="20"/>
        <v>0</v>
      </c>
      <c r="W16" s="28">
        <v>0</v>
      </c>
      <c r="X16" s="39">
        <f t="shared" si="21"/>
        <v>0</v>
      </c>
      <c r="Y16" s="28">
        <v>0</v>
      </c>
      <c r="Z16" s="39">
        <f t="shared" si="22"/>
        <v>0</v>
      </c>
      <c r="AA16" s="35">
        <v>0</v>
      </c>
      <c r="AB16" s="40">
        <f t="shared" si="23"/>
        <v>0</v>
      </c>
      <c r="AC16" s="37">
        <f t="shared" si="24"/>
        <v>0</v>
      </c>
      <c r="AD16" s="41">
        <f t="shared" si="25"/>
        <v>0</v>
      </c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ht="14.25" customHeight="1" x14ac:dyDescent="0.35">
      <c r="A17" s="14" t="s">
        <v>42</v>
      </c>
      <c r="B17" s="15"/>
      <c r="C17" s="15"/>
      <c r="D17" s="15"/>
      <c r="E17" s="16">
        <f>SUM(E18:E20)</f>
        <v>0.2</v>
      </c>
      <c r="F17" s="17"/>
      <c r="G17" s="18"/>
      <c r="H17" s="16">
        <f>SUM(H18:H20)</f>
        <v>2.8750000000000005E-2</v>
      </c>
      <c r="I17" s="17"/>
      <c r="J17" s="19"/>
      <c r="K17" s="20">
        <f>SUM(K18:K20)</f>
        <v>0</v>
      </c>
      <c r="L17" s="21"/>
      <c r="M17" s="20">
        <f>SUM(M18:M20)</f>
        <v>6.2500000000000003E-3</v>
      </c>
      <c r="N17" s="21"/>
      <c r="O17" s="20">
        <f>SUM(O18:O20)</f>
        <v>2.2500000000000003E-2</v>
      </c>
      <c r="P17" s="21"/>
      <c r="Q17" s="20">
        <f>SUM(Q18:Q20)</f>
        <v>0</v>
      </c>
      <c r="R17" s="22"/>
      <c r="S17" s="23">
        <f>SUM(S18:S20)</f>
        <v>2.8750000000000005E-2</v>
      </c>
      <c r="T17" s="2"/>
      <c r="U17" s="19"/>
      <c r="V17" s="24">
        <f>SUM(V18:V20)</f>
        <v>0</v>
      </c>
      <c r="W17" s="21"/>
      <c r="X17" s="24">
        <f>SUM(X18:X20)</f>
        <v>0</v>
      </c>
      <c r="Y17" s="21"/>
      <c r="Z17" s="24">
        <f>SUM(Z18:Z20)</f>
        <v>0</v>
      </c>
      <c r="AA17" s="21"/>
      <c r="AB17" s="24">
        <f>SUM(AB18:AB20)</f>
        <v>0</v>
      </c>
      <c r="AC17" s="22"/>
      <c r="AD17" s="25">
        <f>SUM(AD18:AD20)</f>
        <v>0</v>
      </c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ht="14.25" customHeight="1" x14ac:dyDescent="0.35">
      <c r="A18" s="26" t="s">
        <v>43</v>
      </c>
      <c r="B18" s="27" t="s">
        <v>44</v>
      </c>
      <c r="C18" s="28">
        <v>100</v>
      </c>
      <c r="D18" s="27" t="s">
        <v>45</v>
      </c>
      <c r="E18" s="29">
        <v>0.1</v>
      </c>
      <c r="F18" s="17"/>
      <c r="G18" s="30">
        <v>10</v>
      </c>
      <c r="H18" s="31">
        <f t="shared" ref="H18:H20" si="26">IFERROR((G18/$C18)*$E18,"-")</f>
        <v>1.0000000000000002E-2</v>
      </c>
      <c r="I18" s="17"/>
      <c r="J18" s="32">
        <v>0</v>
      </c>
      <c r="K18" s="33">
        <f t="shared" ref="K18:K20" si="27">IFERROR((J18/$C18)*$E18,"-")</f>
        <v>0</v>
      </c>
      <c r="L18" s="28">
        <v>0</v>
      </c>
      <c r="M18" s="33">
        <f t="shared" ref="M18:M20" si="28">IFERROR((L18/$C18)*$E18,"-")</f>
        <v>0</v>
      </c>
      <c r="N18" s="28">
        <v>10</v>
      </c>
      <c r="O18" s="33">
        <f t="shared" ref="O18:O20" si="29">IFERROR((N18/$C18)*$E18,"-")</f>
        <v>1.0000000000000002E-2</v>
      </c>
      <c r="P18" s="35">
        <v>0</v>
      </c>
      <c r="Q18" s="36">
        <f t="shared" ref="Q18:Q20" si="30">IFERROR((P18/$C18)*$E18,"-")</f>
        <v>0</v>
      </c>
      <c r="R18" s="37">
        <f t="shared" ref="R18:R20" si="31">SUM(J18,L18,N18, ,P18)</f>
        <v>10</v>
      </c>
      <c r="S18" s="38">
        <f t="shared" ref="S18:S20" si="32">IFERROR((R18/$C18)*$E18,"-")</f>
        <v>1.0000000000000002E-2</v>
      </c>
      <c r="T18" s="2"/>
      <c r="U18" s="32">
        <v>0</v>
      </c>
      <c r="V18" s="39">
        <f t="shared" ref="V18:V20" si="33">IFERROR((U18/$C18)*$E18,"-")</f>
        <v>0</v>
      </c>
      <c r="W18" s="28">
        <v>0</v>
      </c>
      <c r="X18" s="39">
        <f t="shared" ref="X18:X20" si="34">IFERROR((W18/$C18)*$E18,"-")</f>
        <v>0</v>
      </c>
      <c r="Y18" s="35">
        <v>0</v>
      </c>
      <c r="Z18" s="39">
        <f t="shared" ref="Z18:Z20" si="35">IFERROR((Y18/$C18)*$E18,"-")</f>
        <v>0</v>
      </c>
      <c r="AA18" s="35">
        <v>0</v>
      </c>
      <c r="AB18" s="40">
        <f t="shared" ref="AB18:AB20" si="36">IFERROR((AA18/$C18)*$E18,"-")</f>
        <v>0</v>
      </c>
      <c r="AC18" s="37">
        <f t="shared" ref="AC18:AC20" si="37">SUM(U18,W18,Y18, ,AA18)</f>
        <v>0</v>
      </c>
      <c r="AD18" s="41">
        <f t="shared" ref="AD18:AD20" si="38">IFERROR((AC18/$C18)*$E18,"-")</f>
        <v>0</v>
      </c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ht="14.25" customHeight="1" x14ac:dyDescent="0.35">
      <c r="A19" s="26" t="s">
        <v>43</v>
      </c>
      <c r="B19" s="27" t="s">
        <v>46</v>
      </c>
      <c r="C19" s="28">
        <v>8000</v>
      </c>
      <c r="D19" s="27" t="s">
        <v>47</v>
      </c>
      <c r="E19" s="29">
        <v>0.05</v>
      </c>
      <c r="F19" s="17"/>
      <c r="G19" s="30">
        <v>3000</v>
      </c>
      <c r="H19" s="31">
        <f t="shared" si="26"/>
        <v>1.8750000000000003E-2</v>
      </c>
      <c r="I19" s="17"/>
      <c r="J19" s="32">
        <v>0</v>
      </c>
      <c r="K19" s="33">
        <f t="shared" si="27"/>
        <v>0</v>
      </c>
      <c r="L19" s="28">
        <v>1000</v>
      </c>
      <c r="M19" s="33">
        <f t="shared" si="28"/>
        <v>6.2500000000000003E-3</v>
      </c>
      <c r="N19" s="28">
        <v>2000</v>
      </c>
      <c r="O19" s="33">
        <f t="shared" si="29"/>
        <v>1.2500000000000001E-2</v>
      </c>
      <c r="P19" s="35">
        <v>0</v>
      </c>
      <c r="Q19" s="36">
        <f t="shared" si="30"/>
        <v>0</v>
      </c>
      <c r="R19" s="37">
        <f t="shared" si="31"/>
        <v>3000</v>
      </c>
      <c r="S19" s="38">
        <f t="shared" si="32"/>
        <v>1.8750000000000003E-2</v>
      </c>
      <c r="T19" s="2"/>
      <c r="U19" s="32">
        <v>0</v>
      </c>
      <c r="V19" s="39">
        <f t="shared" si="33"/>
        <v>0</v>
      </c>
      <c r="W19" s="28">
        <v>0</v>
      </c>
      <c r="X19" s="39">
        <f t="shared" si="34"/>
        <v>0</v>
      </c>
      <c r="Y19" s="35">
        <v>0</v>
      </c>
      <c r="Z19" s="39">
        <f t="shared" si="35"/>
        <v>0</v>
      </c>
      <c r="AA19" s="35">
        <v>0</v>
      </c>
      <c r="AB19" s="40">
        <f t="shared" si="36"/>
        <v>0</v>
      </c>
      <c r="AC19" s="37">
        <f t="shared" si="37"/>
        <v>0</v>
      </c>
      <c r="AD19" s="41">
        <f t="shared" si="38"/>
        <v>0</v>
      </c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ht="14.25" customHeight="1" x14ac:dyDescent="0.35">
      <c r="A20" s="26" t="s">
        <v>43</v>
      </c>
      <c r="B20" s="27" t="s">
        <v>48</v>
      </c>
      <c r="C20" s="28">
        <v>4500</v>
      </c>
      <c r="D20" s="27" t="s">
        <v>49</v>
      </c>
      <c r="E20" s="29">
        <v>0.05</v>
      </c>
      <c r="F20" s="17"/>
      <c r="G20" s="30">
        <v>0</v>
      </c>
      <c r="H20" s="31">
        <f t="shared" si="26"/>
        <v>0</v>
      </c>
      <c r="I20" s="17"/>
      <c r="J20" s="32">
        <v>0</v>
      </c>
      <c r="K20" s="33">
        <f t="shared" si="27"/>
        <v>0</v>
      </c>
      <c r="L20" s="28">
        <v>0</v>
      </c>
      <c r="M20" s="33">
        <f t="shared" si="28"/>
        <v>0</v>
      </c>
      <c r="N20" s="28">
        <v>0</v>
      </c>
      <c r="O20" s="33">
        <f t="shared" si="29"/>
        <v>0</v>
      </c>
      <c r="P20" s="35">
        <v>0</v>
      </c>
      <c r="Q20" s="36">
        <f t="shared" si="30"/>
        <v>0</v>
      </c>
      <c r="R20" s="37">
        <f t="shared" si="31"/>
        <v>0</v>
      </c>
      <c r="S20" s="38">
        <f t="shared" si="32"/>
        <v>0</v>
      </c>
      <c r="T20" s="2"/>
      <c r="U20" s="32">
        <v>0</v>
      </c>
      <c r="V20" s="39">
        <f t="shared" si="33"/>
        <v>0</v>
      </c>
      <c r="W20" s="28">
        <v>0</v>
      </c>
      <c r="X20" s="39">
        <f t="shared" si="34"/>
        <v>0</v>
      </c>
      <c r="Y20" s="28">
        <v>0</v>
      </c>
      <c r="Z20" s="39">
        <f t="shared" si="35"/>
        <v>0</v>
      </c>
      <c r="AA20" s="35">
        <v>0</v>
      </c>
      <c r="AB20" s="40">
        <f t="shared" si="36"/>
        <v>0</v>
      </c>
      <c r="AC20" s="37">
        <f t="shared" si="37"/>
        <v>0</v>
      </c>
      <c r="AD20" s="41">
        <f t="shared" si="38"/>
        <v>0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ht="14.25" customHeight="1" x14ac:dyDescent="0.35">
      <c r="A21" s="14" t="s">
        <v>50</v>
      </c>
      <c r="B21" s="15"/>
      <c r="C21" s="15"/>
      <c r="D21" s="15"/>
      <c r="E21" s="16">
        <f>SUM(E22:E24)</f>
        <v>0.15000000000000002</v>
      </c>
      <c r="F21" s="17"/>
      <c r="G21" s="18"/>
      <c r="H21" s="16">
        <f>SUM(H22:H24)</f>
        <v>7.1428571428571426E-3</v>
      </c>
      <c r="I21" s="17"/>
      <c r="J21" s="19"/>
      <c r="K21" s="20">
        <f>SUM(K22:K24)</f>
        <v>1.4285714285714286E-3</v>
      </c>
      <c r="L21" s="21"/>
      <c r="M21" s="20">
        <f>SUM(M22:M24)</f>
        <v>1.4285714285714286E-3</v>
      </c>
      <c r="N21" s="21"/>
      <c r="O21" s="20">
        <f>SUM(O22:O24)</f>
        <v>2.8571428571428571E-3</v>
      </c>
      <c r="P21" s="21"/>
      <c r="Q21" s="20">
        <f>SUM(Q22:Q24)</f>
        <v>1.4285714285714286E-3</v>
      </c>
      <c r="R21" s="22"/>
      <c r="S21" s="23">
        <f>SUM(S22:S24)</f>
        <v>7.1428571428571426E-3</v>
      </c>
      <c r="T21" s="2"/>
      <c r="U21" s="19"/>
      <c r="V21" s="24">
        <f>SUM(V22:V24)</f>
        <v>0</v>
      </c>
      <c r="W21" s="21"/>
      <c r="X21" s="24">
        <f>SUM(X22:X24)</f>
        <v>0</v>
      </c>
      <c r="Y21" s="21"/>
      <c r="Z21" s="24">
        <f>SUM(Z22:Z24)</f>
        <v>0</v>
      </c>
      <c r="AA21" s="21"/>
      <c r="AB21" s="24">
        <f>SUM(AB22:AB24)</f>
        <v>0</v>
      </c>
      <c r="AC21" s="22"/>
      <c r="AD21" s="25">
        <f>SUM(AD22:AD24)</f>
        <v>0</v>
      </c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ht="14.25" customHeight="1" x14ac:dyDescent="0.35">
      <c r="A22" s="26" t="s">
        <v>51</v>
      </c>
      <c r="B22" s="27" t="s">
        <v>52</v>
      </c>
      <c r="C22" s="28">
        <v>300</v>
      </c>
      <c r="D22" s="27" t="s">
        <v>53</v>
      </c>
      <c r="E22" s="29">
        <v>0.05</v>
      </c>
      <c r="F22" s="17"/>
      <c r="G22" s="30">
        <v>0</v>
      </c>
      <c r="H22" s="31">
        <f t="shared" ref="H22:H24" si="39">IFERROR((G22/$C22)*$E22,"-")</f>
        <v>0</v>
      </c>
      <c r="I22" s="17"/>
      <c r="J22" s="32">
        <v>0</v>
      </c>
      <c r="K22" s="33">
        <f t="shared" ref="K22:K24" si="40">IFERROR((J22/$C22)*$E22,"-")</f>
        <v>0</v>
      </c>
      <c r="L22" s="28">
        <v>0</v>
      </c>
      <c r="M22" s="33">
        <f t="shared" ref="M22:M24" si="41">IFERROR((L22/$C22)*$E22,"-")</f>
        <v>0</v>
      </c>
      <c r="N22" s="28">
        <v>0</v>
      </c>
      <c r="O22" s="33">
        <f t="shared" ref="O22:O24" si="42">IFERROR((N22/$C22)*$E22,"-")</f>
        <v>0</v>
      </c>
      <c r="P22" s="35">
        <v>0</v>
      </c>
      <c r="Q22" s="36">
        <f t="shared" ref="Q22:Q24" si="43">IFERROR((P22/$C22)*$E22,"-")</f>
        <v>0</v>
      </c>
      <c r="R22" s="37">
        <f t="shared" ref="R22:R24" si="44">SUM(J22,L22,N22, ,P22)</f>
        <v>0</v>
      </c>
      <c r="S22" s="38">
        <f t="shared" ref="S22:S24" si="45">IFERROR((R22/$C22)*$E22,"-")</f>
        <v>0</v>
      </c>
      <c r="T22" s="2"/>
      <c r="U22" s="32">
        <v>0</v>
      </c>
      <c r="V22" s="39">
        <f t="shared" ref="V22:V24" si="46">IFERROR((U22/$C22)*$E22,"-")</f>
        <v>0</v>
      </c>
      <c r="W22" s="28">
        <v>0</v>
      </c>
      <c r="X22" s="39">
        <f t="shared" ref="X22:X24" si="47">IFERROR((W22/$C22)*$E22,"-")</f>
        <v>0</v>
      </c>
      <c r="Y22" s="28">
        <v>0</v>
      </c>
      <c r="Z22" s="39">
        <f t="shared" ref="Z22:Z24" si="48">IFERROR((Y22/$C22)*$E22,"-")</f>
        <v>0</v>
      </c>
      <c r="AA22" s="35">
        <v>0</v>
      </c>
      <c r="AB22" s="40">
        <f t="shared" ref="AB22:AB24" si="49">IFERROR((AA22/$C22)*$E22,"-")</f>
        <v>0</v>
      </c>
      <c r="AC22" s="37">
        <f t="shared" ref="AC22:AC24" si="50">SUM(U22,W22,Y22, ,AA22)</f>
        <v>0</v>
      </c>
      <c r="AD22" s="41">
        <f t="shared" ref="AD22:AD24" si="51">IFERROR((AC22/$C22)*$E22,"-")</f>
        <v>0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ht="14.25" customHeight="1" x14ac:dyDescent="0.35">
      <c r="A23" s="26" t="s">
        <v>51</v>
      </c>
      <c r="B23" s="27" t="s">
        <v>54</v>
      </c>
      <c r="C23" s="28">
        <v>7000</v>
      </c>
      <c r="D23" s="27" t="s">
        <v>55</v>
      </c>
      <c r="E23" s="29">
        <v>0.1</v>
      </c>
      <c r="F23" s="17"/>
      <c r="G23" s="30">
        <v>500</v>
      </c>
      <c r="H23" s="31">
        <f t="shared" si="39"/>
        <v>7.1428571428571426E-3</v>
      </c>
      <c r="I23" s="17"/>
      <c r="J23" s="32">
        <v>100</v>
      </c>
      <c r="K23" s="33">
        <f t="shared" si="40"/>
        <v>1.4285714285714286E-3</v>
      </c>
      <c r="L23" s="28">
        <v>100</v>
      </c>
      <c r="M23" s="33">
        <f t="shared" si="41"/>
        <v>1.4285714285714286E-3</v>
      </c>
      <c r="N23" s="28">
        <v>200</v>
      </c>
      <c r="O23" s="33">
        <f t="shared" si="42"/>
        <v>2.8571428571428571E-3</v>
      </c>
      <c r="P23" s="35">
        <v>100</v>
      </c>
      <c r="Q23" s="36">
        <f t="shared" si="43"/>
        <v>1.4285714285714286E-3</v>
      </c>
      <c r="R23" s="37">
        <f t="shared" si="44"/>
        <v>500</v>
      </c>
      <c r="S23" s="38">
        <f t="shared" si="45"/>
        <v>7.1428571428571426E-3</v>
      </c>
      <c r="T23" s="2"/>
      <c r="U23" s="32">
        <v>0</v>
      </c>
      <c r="V23" s="39">
        <f t="shared" si="46"/>
        <v>0</v>
      </c>
      <c r="W23" s="28">
        <v>0</v>
      </c>
      <c r="X23" s="39">
        <f t="shared" si="47"/>
        <v>0</v>
      </c>
      <c r="Y23" s="35">
        <v>0</v>
      </c>
      <c r="Z23" s="39">
        <f t="shared" si="48"/>
        <v>0</v>
      </c>
      <c r="AA23" s="35">
        <v>0</v>
      </c>
      <c r="AB23" s="40">
        <f t="shared" si="49"/>
        <v>0</v>
      </c>
      <c r="AC23" s="37">
        <f t="shared" si="50"/>
        <v>0</v>
      </c>
      <c r="AD23" s="41">
        <f t="shared" si="51"/>
        <v>0</v>
      </c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ht="14.25" customHeight="1" x14ac:dyDescent="0.35">
      <c r="A24" s="26" t="s">
        <v>51</v>
      </c>
      <c r="B24" s="27" t="s">
        <v>56</v>
      </c>
      <c r="C24" s="28">
        <v>0</v>
      </c>
      <c r="D24" s="27" t="s">
        <v>57</v>
      </c>
      <c r="E24" s="29">
        <v>0</v>
      </c>
      <c r="F24" s="17"/>
      <c r="G24" s="30"/>
      <c r="H24" s="31" t="str">
        <f t="shared" si="39"/>
        <v>-</v>
      </c>
      <c r="I24" s="17"/>
      <c r="J24" s="32">
        <v>0</v>
      </c>
      <c r="K24" s="33" t="str">
        <f t="shared" si="40"/>
        <v>-</v>
      </c>
      <c r="L24" s="28">
        <v>0</v>
      </c>
      <c r="M24" s="33" t="str">
        <f t="shared" si="41"/>
        <v>-</v>
      </c>
      <c r="N24" s="28">
        <v>0</v>
      </c>
      <c r="O24" s="33" t="str">
        <f t="shared" si="42"/>
        <v>-</v>
      </c>
      <c r="P24" s="35">
        <v>0</v>
      </c>
      <c r="Q24" s="36" t="str">
        <f t="shared" si="43"/>
        <v>-</v>
      </c>
      <c r="R24" s="37">
        <f t="shared" si="44"/>
        <v>0</v>
      </c>
      <c r="S24" s="38" t="str">
        <f t="shared" si="45"/>
        <v>-</v>
      </c>
      <c r="T24" s="2"/>
      <c r="U24" s="32">
        <v>0</v>
      </c>
      <c r="V24" s="39" t="str">
        <f t="shared" si="46"/>
        <v>-</v>
      </c>
      <c r="W24" s="28">
        <v>0</v>
      </c>
      <c r="X24" s="39" t="str">
        <f t="shared" si="47"/>
        <v>-</v>
      </c>
      <c r="Y24" s="28">
        <v>0</v>
      </c>
      <c r="Z24" s="39" t="str">
        <f t="shared" si="48"/>
        <v>-</v>
      </c>
      <c r="AA24" s="35">
        <v>0</v>
      </c>
      <c r="AB24" s="40" t="str">
        <f t="shared" si="49"/>
        <v>-</v>
      </c>
      <c r="AC24" s="37">
        <f t="shared" si="50"/>
        <v>0</v>
      </c>
      <c r="AD24" s="41" t="str">
        <f t="shared" si="51"/>
        <v>-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ht="14.25" customHeight="1" x14ac:dyDescent="0.35">
      <c r="A25" s="14" t="s">
        <v>58</v>
      </c>
      <c r="B25" s="15"/>
      <c r="C25" s="15"/>
      <c r="D25" s="15"/>
      <c r="E25" s="16">
        <f>SUM(E26:E28)</f>
        <v>0.15</v>
      </c>
      <c r="F25" s="17"/>
      <c r="G25" s="18"/>
      <c r="H25" s="16">
        <f>SUM(H26:H28)</f>
        <v>4.9999999999999996E-2</v>
      </c>
      <c r="I25" s="17"/>
      <c r="J25" s="19"/>
      <c r="K25" s="20">
        <f>SUM(K26:K28)</f>
        <v>2.5000000000000001E-3</v>
      </c>
      <c r="L25" s="21"/>
      <c r="M25" s="20">
        <f>SUM(M26:M28)</f>
        <v>5.0000000000000001E-3</v>
      </c>
      <c r="N25" s="21"/>
      <c r="O25" s="20">
        <f>SUM(O26:O28)</f>
        <v>0.02</v>
      </c>
      <c r="P25" s="21"/>
      <c r="Q25" s="20">
        <f>SUM(Q26:Q28)</f>
        <v>2.2499999999999999E-2</v>
      </c>
      <c r="R25" s="22"/>
      <c r="S25" s="23">
        <f>SUM(S26:S28)</f>
        <v>4.9999999999999996E-2</v>
      </c>
      <c r="T25" s="2"/>
      <c r="U25" s="19"/>
      <c r="V25" s="24">
        <f>SUM(V26:V28)</f>
        <v>0</v>
      </c>
      <c r="W25" s="21"/>
      <c r="X25" s="24">
        <f>SUM(X26:X28)</f>
        <v>0</v>
      </c>
      <c r="Y25" s="21"/>
      <c r="Z25" s="24">
        <f>SUM(Z26:Z28)</f>
        <v>0</v>
      </c>
      <c r="AA25" s="21"/>
      <c r="AB25" s="24">
        <f>SUM(AB26:AB28)</f>
        <v>0</v>
      </c>
      <c r="AC25" s="22"/>
      <c r="AD25" s="25">
        <f>SUM(AD26:AD28)</f>
        <v>0</v>
      </c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ht="14.25" customHeight="1" x14ac:dyDescent="0.35">
      <c r="A26" s="26" t="s">
        <v>59</v>
      </c>
      <c r="B26" s="27" t="s">
        <v>60</v>
      </c>
      <c r="C26" s="28">
        <v>1500</v>
      </c>
      <c r="D26" s="27" t="s">
        <v>29</v>
      </c>
      <c r="E26" s="29">
        <v>0.15</v>
      </c>
      <c r="F26" s="17"/>
      <c r="G26" s="30">
        <v>500</v>
      </c>
      <c r="H26" s="31">
        <f t="shared" ref="H26:H28" si="52">IFERROR((G26/$C26)*$E26,"-")</f>
        <v>4.9999999999999996E-2</v>
      </c>
      <c r="I26" s="17"/>
      <c r="J26" s="32">
        <v>25</v>
      </c>
      <c r="K26" s="33">
        <f t="shared" ref="K26:K28" si="53">IFERROR((J26/$C26)*$E26,"-")</f>
        <v>2.5000000000000001E-3</v>
      </c>
      <c r="L26" s="28">
        <v>50</v>
      </c>
      <c r="M26" s="33">
        <f t="shared" ref="M26:M28" si="54">IFERROR((L26/$C26)*$E26,"-")</f>
        <v>5.0000000000000001E-3</v>
      </c>
      <c r="N26" s="28">
        <v>200</v>
      </c>
      <c r="O26" s="33">
        <f t="shared" ref="O26:O28" si="55">IFERROR((N26/$C26)*$E26,"-")</f>
        <v>0.02</v>
      </c>
      <c r="P26" s="35">
        <v>225</v>
      </c>
      <c r="Q26" s="36">
        <f t="shared" ref="Q26:Q28" si="56">IFERROR((P26/$C26)*$E26,"-")</f>
        <v>2.2499999999999999E-2</v>
      </c>
      <c r="R26" s="37">
        <f t="shared" ref="R26:R28" si="57">SUM(J26,L26,N26, ,P26)</f>
        <v>500</v>
      </c>
      <c r="S26" s="38">
        <f t="shared" ref="S26:S28" si="58">IFERROR((R26/$C26)*$E26,"-")</f>
        <v>4.9999999999999996E-2</v>
      </c>
      <c r="T26" s="2"/>
      <c r="U26" s="32">
        <v>0</v>
      </c>
      <c r="V26" s="39">
        <f t="shared" ref="V26:V28" si="59">IFERROR((U26/$C26)*$E26,"-")</f>
        <v>0</v>
      </c>
      <c r="W26" s="28">
        <v>0</v>
      </c>
      <c r="X26" s="39">
        <f t="shared" ref="X26:X28" si="60">IFERROR((W26/$C26)*$E26,"-")</f>
        <v>0</v>
      </c>
      <c r="Y26" s="28">
        <v>0</v>
      </c>
      <c r="Z26" s="39">
        <f t="shared" ref="Z26:Z28" si="61">IFERROR((Y26/$C26)*$E26,"-")</f>
        <v>0</v>
      </c>
      <c r="AA26" s="35">
        <v>0</v>
      </c>
      <c r="AB26" s="40">
        <f t="shared" ref="AB26:AB28" si="62">IFERROR((AA26/$C26)*$E26,"-")</f>
        <v>0</v>
      </c>
      <c r="AC26" s="37">
        <f t="shared" ref="AC26:AC28" si="63">SUM(U26,W26,Y26, ,AA26)</f>
        <v>0</v>
      </c>
      <c r="AD26" s="41">
        <f t="shared" ref="AD26:AD28" si="64">IFERROR((AC26/$C26)*$E26,"-")</f>
        <v>0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 ht="14.25" customHeight="1" x14ac:dyDescent="0.35">
      <c r="A27" s="26" t="s">
        <v>59</v>
      </c>
      <c r="B27" s="27" t="s">
        <v>61</v>
      </c>
      <c r="C27" s="35">
        <v>0</v>
      </c>
      <c r="D27" s="27" t="s">
        <v>57</v>
      </c>
      <c r="E27" s="29">
        <v>0</v>
      </c>
      <c r="F27" s="17"/>
      <c r="G27" s="30">
        <v>0</v>
      </c>
      <c r="H27" s="31" t="str">
        <f t="shared" si="52"/>
        <v>-</v>
      </c>
      <c r="I27" s="17"/>
      <c r="J27" s="32">
        <v>0</v>
      </c>
      <c r="K27" s="33" t="str">
        <f t="shared" si="53"/>
        <v>-</v>
      </c>
      <c r="L27" s="28">
        <v>0</v>
      </c>
      <c r="M27" s="33" t="str">
        <f t="shared" si="54"/>
        <v>-</v>
      </c>
      <c r="N27" s="28">
        <v>0</v>
      </c>
      <c r="O27" s="33" t="str">
        <f t="shared" si="55"/>
        <v>-</v>
      </c>
      <c r="P27" s="35">
        <v>0</v>
      </c>
      <c r="Q27" s="36" t="str">
        <f t="shared" si="56"/>
        <v>-</v>
      </c>
      <c r="R27" s="37">
        <f t="shared" si="57"/>
        <v>0</v>
      </c>
      <c r="S27" s="38" t="str">
        <f t="shared" si="58"/>
        <v>-</v>
      </c>
      <c r="T27" s="2"/>
      <c r="U27" s="32">
        <v>0</v>
      </c>
      <c r="V27" s="39" t="str">
        <f t="shared" si="59"/>
        <v>-</v>
      </c>
      <c r="W27" s="28">
        <v>0</v>
      </c>
      <c r="X27" s="39" t="str">
        <f t="shared" si="60"/>
        <v>-</v>
      </c>
      <c r="Y27" s="28">
        <v>0</v>
      </c>
      <c r="Z27" s="39" t="str">
        <f t="shared" si="61"/>
        <v>-</v>
      </c>
      <c r="AA27" s="35">
        <v>0</v>
      </c>
      <c r="AB27" s="40" t="str">
        <f t="shared" si="62"/>
        <v>-</v>
      </c>
      <c r="AC27" s="37">
        <f t="shared" si="63"/>
        <v>0</v>
      </c>
      <c r="AD27" s="41" t="str">
        <f t="shared" si="64"/>
        <v>-</v>
      </c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ht="15" customHeight="1" x14ac:dyDescent="0.35">
      <c r="A28" s="42" t="s">
        <v>59</v>
      </c>
      <c r="B28" s="43" t="s">
        <v>62</v>
      </c>
      <c r="C28" s="44">
        <v>0</v>
      </c>
      <c r="D28" s="43" t="s">
        <v>57</v>
      </c>
      <c r="E28" s="45">
        <v>0</v>
      </c>
      <c r="F28" s="17"/>
      <c r="G28" s="46">
        <v>0</v>
      </c>
      <c r="H28" s="47" t="str">
        <f t="shared" si="52"/>
        <v>-</v>
      </c>
      <c r="I28" s="17"/>
      <c r="J28" s="48">
        <v>0</v>
      </c>
      <c r="K28" s="49" t="str">
        <f t="shared" si="53"/>
        <v>-</v>
      </c>
      <c r="L28" s="44">
        <v>0</v>
      </c>
      <c r="M28" s="49" t="str">
        <f t="shared" si="54"/>
        <v>-</v>
      </c>
      <c r="N28" s="44">
        <v>0</v>
      </c>
      <c r="O28" s="49" t="str">
        <f t="shared" si="55"/>
        <v>-</v>
      </c>
      <c r="P28" s="50">
        <v>0</v>
      </c>
      <c r="Q28" s="51" t="str">
        <f t="shared" si="56"/>
        <v>-</v>
      </c>
      <c r="R28" s="52">
        <f t="shared" si="57"/>
        <v>0</v>
      </c>
      <c r="S28" s="53" t="str">
        <f t="shared" si="58"/>
        <v>-</v>
      </c>
      <c r="T28" s="2"/>
      <c r="U28" s="48">
        <v>0</v>
      </c>
      <c r="V28" s="54" t="str">
        <f t="shared" si="59"/>
        <v>-</v>
      </c>
      <c r="W28" s="44">
        <v>0</v>
      </c>
      <c r="X28" s="54" t="str">
        <f t="shared" si="60"/>
        <v>-</v>
      </c>
      <c r="Y28" s="44">
        <v>0</v>
      </c>
      <c r="Z28" s="54" t="str">
        <f t="shared" si="61"/>
        <v>-</v>
      </c>
      <c r="AA28" s="50">
        <v>0</v>
      </c>
      <c r="AB28" s="55" t="str">
        <f t="shared" si="62"/>
        <v>-</v>
      </c>
      <c r="AC28" s="52">
        <f t="shared" si="63"/>
        <v>0</v>
      </c>
      <c r="AD28" s="56" t="str">
        <f t="shared" si="64"/>
        <v>-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ht="8.25" customHeight="1" x14ac:dyDescent="0.35">
      <c r="A29" s="2"/>
      <c r="B29" s="2"/>
      <c r="C29" s="2"/>
      <c r="D29" s="2"/>
      <c r="E29" s="5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4.25" customHeight="1" x14ac:dyDescent="0.35">
      <c r="A30" s="2"/>
      <c r="B30" s="2"/>
      <c r="C30" s="2"/>
      <c r="D30" s="2"/>
      <c r="E30" s="58">
        <f>SUM(E9,E13,E17,E21,E25)</f>
        <v>1</v>
      </c>
      <c r="F30" s="2"/>
      <c r="G30" s="2"/>
      <c r="H30" s="58">
        <f>SUM(H9,H13,H17,H21,H25)</f>
        <v>0.16389285714285715</v>
      </c>
      <c r="I30" s="2"/>
      <c r="J30" s="2"/>
      <c r="K30" s="58">
        <f>SUM(K9,K13,K17,K21,K25)</f>
        <v>2.3928571428571431E-2</v>
      </c>
      <c r="L30" s="57"/>
      <c r="M30" s="58">
        <f>SUM(M9,M13,M17,M21,M25)</f>
        <v>2.9345238095238098E-2</v>
      </c>
      <c r="N30" s="2"/>
      <c r="O30" s="58">
        <f>SUM(O9,O13,O17,O21,O25)</f>
        <v>5.5690476190476193E-2</v>
      </c>
      <c r="P30" s="2"/>
      <c r="Q30" s="58">
        <f>SUM(Q9,Q13,Q17,Q21,Q25)</f>
        <v>5.4928571428571431E-2</v>
      </c>
      <c r="R30" s="2"/>
      <c r="S30" s="59">
        <f>SUM(S9,S13,S17,S21,S25)</f>
        <v>0.16389285714285715</v>
      </c>
      <c r="T30" s="2"/>
      <c r="U30" s="2"/>
      <c r="V30" s="58">
        <f>SUM(V9,V13,V17,V21,V25)</f>
        <v>0</v>
      </c>
      <c r="W30" s="57"/>
      <c r="X30" s="58">
        <f>SUM(X9,X13,X17,X21,X25)</f>
        <v>0</v>
      </c>
      <c r="Y30" s="2"/>
      <c r="Z30" s="58">
        <f>SUM(Z9,Z13,Z17,Z21,Z25)</f>
        <v>0</v>
      </c>
      <c r="AA30" s="2"/>
      <c r="AB30" s="58">
        <f>SUM(AB9,AB13,AB17,AB21,AB25)</f>
        <v>0</v>
      </c>
      <c r="AC30" s="2"/>
      <c r="AD30" s="59">
        <f>SUM(AD9,AD13,AD17,AD21,AD25)</f>
        <v>0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4.2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57"/>
      <c r="M31" s="57"/>
      <c r="N31" s="2"/>
      <c r="O31" s="2"/>
      <c r="P31" s="2"/>
      <c r="Q31" s="2"/>
      <c r="R31" s="2"/>
      <c r="S31" s="2"/>
      <c r="T31" s="2"/>
      <c r="U31" s="2"/>
      <c r="V31" s="17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4.2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4.25" customHeight="1" x14ac:dyDescent="0.35">
      <c r="A33" s="2" t="s">
        <v>63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5" customHeight="1" x14ac:dyDescent="0.35">
      <c r="A34" s="2" t="s">
        <v>64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5" customHeight="1" x14ac:dyDescent="0.35">
      <c r="A35" s="2" t="s">
        <v>65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5" customHeight="1" x14ac:dyDescent="0.35">
      <c r="A36" s="2" t="s">
        <v>66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4.2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4.2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4.2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4.2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4.2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4.2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4.2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4.2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4.2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4.2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4.2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4.2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4.2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4.2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4.2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4.2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4.2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4.2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4.2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4.2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4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4.2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4.2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4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4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4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4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4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4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4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4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4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4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4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4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4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4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4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4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4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4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4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4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4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4.2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4.2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4.2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4.2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4.2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4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4.2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4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4.2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4.2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4.2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4.2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4.2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4.2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4.2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4.2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4.2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4.2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4.2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4.2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4.2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4.2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4.2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4.2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4.2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4.2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4.2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4.2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4.2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4.2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4.2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4.2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4.2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4.2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4.2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4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4.2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4.2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4.2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4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4.2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4.2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4.2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4.2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4.2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4.2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4.2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4.2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4.2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4.2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4.2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4.2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4.2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4.2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4.2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4.2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4.2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4.2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4.2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4.2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4.2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4.2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4.2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4.2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4.2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4.2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4.2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4.2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4.2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4.2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4.2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4.2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4.2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4.2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4.2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4.2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4.2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4.2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4.2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4.2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4.2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4.2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4.2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4.2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4.2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4.2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4.2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4.2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4.2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4.2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4.2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4.2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4.2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4.2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4.2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4.2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4.2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4.2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4.2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4.2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4.2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4.2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4.2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4.2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4.2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4.2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4.2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4.2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4.2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4.2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4.2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4.2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4.2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4.2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4.2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4.2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4.2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4.2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4.2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4.2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4.2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4.2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4.2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4.2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4.2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4.2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4.2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4.2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4.2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4.2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4.2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4.2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4.2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4.2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4.2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4.2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4.2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4.2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4.2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4.2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4.2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4.2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4.2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4.2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4.2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4.2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4.2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4.2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4.2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4.2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4.2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4.2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4.2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4.2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4.2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4.2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4.2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4.2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4.2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4.2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4.2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4.2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4.2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4.2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4.2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4.2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4.2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4.2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4.2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4.2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4.2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4.2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4.2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4.2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4.2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4.2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4.2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4.2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4.2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4.2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4.2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4.2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4.2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4.2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4.2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4.2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4.2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4.2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4.2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4.2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4.2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4.2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4.2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4.2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4.2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4.2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4.2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4.2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4.2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4.2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4.2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4.2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4.2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4.2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4.2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4.2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4.2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4.2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4.2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4.2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4.2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4.2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4.2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4.2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4.2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4.2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4.2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4.2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4.2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4.2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4.2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4.2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4.2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4.2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4.2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4.2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4.2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4.2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4.2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4.2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4.2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4.2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4.2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4.2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4.2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4.2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4.2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4.2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4.2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4.2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4.2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4.2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4.2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4.2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4.2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4.2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4.2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4.2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4.2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4.2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4.2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4.2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4.2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4.2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4.2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4.2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4.2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4.2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4.2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4.2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4.2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4.2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4.2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4.2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4.2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4.2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4.2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4.2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4.2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4.2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4.2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4.2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4.2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4.2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4.2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4.2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4.2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4.2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4.2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4.2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4.2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4.2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4.2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4.2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4.2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4.2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4.2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4.2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4.2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4.2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4.2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4.2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4.2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4.2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4.2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4.2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4.2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4.2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4.2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4.2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4.2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4.2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4.2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4.2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4.2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4.2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4.2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4.2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4.2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4.2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4.2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4.2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4.2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4.2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4.2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4.2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4.2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4.2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4.2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4.2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4.2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4.2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4.2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4.2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4.2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4.2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4.2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4.2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4.2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4.2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4.2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4.2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4.2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4.2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4.2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4.2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4.2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4.2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4.2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4.2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4.2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4.2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4.2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4.2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4.2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4.2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4.2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4.2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4.2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4.2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4.2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4.2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4.2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4.2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4.2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4.2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4.2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4.2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4.2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4.2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4.2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4.2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4.2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4.2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4.2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4.2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4.2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4.2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4.2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4.2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4.2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4.2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4.2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4.2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4.2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4.2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4.2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4.2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4.2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4.2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4.2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4.2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4.2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4.2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4.2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4.2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4.2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4.2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4.2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4.2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4.2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4.2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4.2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4.2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4.2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4.2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4.2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4.2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4.2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4.2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4.2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4.2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4.2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4.2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4.2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4.2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4.2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4.2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4.2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4.2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4.2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4.2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4.2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4.2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4.2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4.2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4.2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4.2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4.2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4.2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4.2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4.2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4.2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4.2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4.2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4.2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4.2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4.2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4.2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4.2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4.2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4.2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4.2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4.2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4.2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4.2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4.2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4.2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4.2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4.2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4.2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4.2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4.2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4.2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4.2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4.2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4.2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4.2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4.2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4.2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4.2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4.2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4.2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4.2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4.2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4.2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4.2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4.2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4.2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4.2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4.2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4.2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4.2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4.2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4.2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4.2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4.2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4.2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4.2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4.2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4.2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4.2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4.2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4.2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4.2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4.2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4.2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4.2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4.2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4.2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4.2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4.2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4.2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4.2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4.2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4.2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4.2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4.2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4.2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4.2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4.2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4.2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4.2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4.2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4.2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4.2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4.2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4.2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4.2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4.2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4.2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4.2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4.2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4.2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4.2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4.2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4.2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4.2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4.2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4.2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4.2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4.2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4.2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4.2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4.2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4.2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4.2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4.2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4.2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4.2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4.2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4.2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4.2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4.2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4.2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4.2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4.2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4.2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4.2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4.2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4.2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4.2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4.2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4.2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4.2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4.2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4.2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4.2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4.2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4.2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4.2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4.2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4.2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4.2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4.2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4.2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4.2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4.2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4.2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4.2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4.2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4.2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4.2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4.2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4.2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4.2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4.2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4.2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4.2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4.2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4.2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4.2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4.2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4.2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4.2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4.2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4.2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4.2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4.2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4.2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4.2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4.2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4.2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4.2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4.2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4.2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4.2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4.2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4.2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4.2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4.2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4.2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4.2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4.2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4.2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4.2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4.2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4.2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4.2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4.2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4.2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4.2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4.2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4.2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4.2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4.2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4.2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4.2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4.2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4.2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4.2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4.2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4.2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4.2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4.2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4.2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4.2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4.2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4.2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4.2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4.2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4.2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4.2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4.2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4.2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4.2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4.2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4.2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4.2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4.2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4.2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4.2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4.2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4.2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4.2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4.2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4.2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4.2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4.2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4.2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4.2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4.2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4.2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4.2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4.2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4.2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4.2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4.2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4.2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4.2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4.2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4.2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4.2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4.2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4.2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4.2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4.2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4.2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4.2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4.2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4.2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4.2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4.2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4.2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4.2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4.2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4.2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4.2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4.2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4.2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4.2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4.2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4.2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4.2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4.2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4.2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4.2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4.2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4.2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4.2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4.2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4.2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4.2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4.2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4.2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4.2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4.2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4.2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4.2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4.2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4.2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4.2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4.2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4.2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4.2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4.2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4.2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4.2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4.2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4.2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4.2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4.2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4.2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4.2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4.2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4.2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4.2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4.2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4.2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4.2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4.2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4.2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4.2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4.2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4.2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4.2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4.2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4.2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4.2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4.2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4.2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4.2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4.2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4.2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4.2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4.2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4.2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4.2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4.2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4.2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4.2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4.2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4.2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4.2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4.2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4.2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4.2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4.2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4.2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4.2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4.2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4.2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4.2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4.2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4.2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4.2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4.2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4.2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4.2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4.2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4.2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4.2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4.2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4.2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4.2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4.2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4.2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4.2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4.2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4.2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4.2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4.2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4.2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4.2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4.2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4.2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4.2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4.2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4.2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4.2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4.2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4.2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4.2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4.2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4.2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4.2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4.2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4.2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4.2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4.2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4.2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4.2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4.2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4.2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4.2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4.2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4.2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4.2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4.2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4.2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4.2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4.2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4.2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4.2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4.2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4.2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4.2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4.2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4.2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4.2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4.2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4.2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4.2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4.2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4.2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4.2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4.2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4.2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4.2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4.2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4.2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4.2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4.2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4.2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4.2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4.2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4.2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4.2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4.2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4.2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4.2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4.2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4.2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4.2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4.2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4.2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4.2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4.2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4.2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4.2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4.2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4.2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4.2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4.2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4.2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4.2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4.2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4.2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4.2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4.2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4.2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4.2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4.2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4.2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4.2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4.2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4.2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4.2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4.2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4.2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4.2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4.2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4.2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4.2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4.2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4.2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4.2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4.2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4.2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4.2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4.2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4.2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4.2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4.2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4.2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4.2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4.2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4.2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4.2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4.2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4.2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4.2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4.2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4.2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4.2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4.2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4.2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4.2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4.2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4.2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4.2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4.2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4.2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4.2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4.2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4.2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4.2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4.2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4.2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4.2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4.2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4.2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4.2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4.2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4.2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4.2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4.2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4.2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4.2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4.2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4.2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4.2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4.2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4.2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4.2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4.2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4.2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4.2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4.2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4.2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4.2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4.2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4.2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4.2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4.2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4.2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4.2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4.2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4.2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4.2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4.2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4.2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4.2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4.2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4.2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4.2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  <row r="1000" spans="1:41" ht="14.2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</row>
  </sheetData>
  <mergeCells count="24">
    <mergeCell ref="A7:A8"/>
    <mergeCell ref="B7:B8"/>
    <mergeCell ref="AD7:AD8"/>
    <mergeCell ref="C7:C8"/>
    <mergeCell ref="D7:D8"/>
    <mergeCell ref="E7:E8"/>
    <mergeCell ref="G7:G8"/>
    <mergeCell ref="H7:H8"/>
    <mergeCell ref="J7:K7"/>
    <mergeCell ref="B3:H3"/>
    <mergeCell ref="A6:E6"/>
    <mergeCell ref="G6:H6"/>
    <mergeCell ref="J6:S6"/>
    <mergeCell ref="U6:AD6"/>
    <mergeCell ref="Y7:Z7"/>
    <mergeCell ref="AA7:AB7"/>
    <mergeCell ref="AC7:AC8"/>
    <mergeCell ref="L7:M7"/>
    <mergeCell ref="N7:O7"/>
    <mergeCell ref="P7:Q7"/>
    <mergeCell ref="R7:R8"/>
    <mergeCell ref="W7:X7"/>
    <mergeCell ref="S7:S8"/>
    <mergeCell ref="U7:V7"/>
  </mergeCells>
  <conditionalFormatting sqref="E30">
    <cfRule type="cellIs" dxfId="0" priority="1" operator="notEqual">
      <formula>1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0"/>
  <sheetViews>
    <sheetView showGridLines="0" workbookViewId="0"/>
  </sheetViews>
  <sheetFormatPr baseColWidth="10" defaultColWidth="14.453125" defaultRowHeight="15" customHeight="1" x14ac:dyDescent="0.35"/>
  <cols>
    <col min="1" max="1" width="21.7265625" customWidth="1"/>
    <col min="2" max="38" width="10" customWidth="1"/>
  </cols>
  <sheetData>
    <row r="1" spans="1:38" ht="18" customHeight="1" x14ac:dyDescent="0.45">
      <c r="A1" s="1" t="s">
        <v>67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ht="14.25" customHeight="1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ht="33.75" customHeight="1" x14ac:dyDescent="0.35">
      <c r="A3" s="3" t="s">
        <v>68</v>
      </c>
      <c r="B3" s="80"/>
      <c r="C3" s="81"/>
      <c r="D3" s="81"/>
      <c r="E3" s="81"/>
      <c r="F3" s="81"/>
      <c r="G3" s="81"/>
      <c r="H3" s="8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4.25" customHeight="1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38" ht="15" customHeight="1" x14ac:dyDescent="0.35">
      <c r="A5" s="4" t="s">
        <v>69</v>
      </c>
      <c r="B5" s="60"/>
      <c r="C5" s="60"/>
      <c r="D5" s="60"/>
      <c r="E5" s="60"/>
      <c r="F5" s="60"/>
      <c r="G5" s="5"/>
      <c r="H5" s="5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ht="15" customHeight="1" x14ac:dyDescent="0.35">
      <c r="A6" s="83" t="s">
        <v>4</v>
      </c>
      <c r="B6" s="84"/>
      <c r="C6" s="84"/>
      <c r="D6" s="84"/>
      <c r="E6" s="85"/>
      <c r="F6" s="60"/>
      <c r="G6" s="87" t="s">
        <v>70</v>
      </c>
      <c r="H6" s="88"/>
      <c r="I6" s="88"/>
      <c r="J6" s="88"/>
      <c r="K6" s="88"/>
      <c r="L6" s="88"/>
      <c r="M6" s="88"/>
      <c r="N6" s="88"/>
      <c r="O6" s="88"/>
      <c r="P6" s="89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38" ht="14.25" customHeight="1" x14ac:dyDescent="0.35">
      <c r="A7" s="91" t="s">
        <v>8</v>
      </c>
      <c r="B7" s="92" t="s">
        <v>9</v>
      </c>
      <c r="C7" s="102" t="s">
        <v>71</v>
      </c>
      <c r="D7" s="104" t="s">
        <v>11</v>
      </c>
      <c r="E7" s="96" t="s">
        <v>72</v>
      </c>
      <c r="F7" s="6"/>
      <c r="G7" s="101" t="s">
        <v>73</v>
      </c>
      <c r="H7" s="66"/>
      <c r="I7" s="74" t="s">
        <v>74</v>
      </c>
      <c r="J7" s="66"/>
      <c r="K7" s="74" t="s">
        <v>75</v>
      </c>
      <c r="L7" s="66"/>
      <c r="M7" s="74" t="s">
        <v>76</v>
      </c>
      <c r="N7" s="66"/>
      <c r="O7" s="75" t="s">
        <v>19</v>
      </c>
      <c r="P7" s="77" t="s">
        <v>20</v>
      </c>
      <c r="Q7" s="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 ht="14.25" customHeight="1" x14ac:dyDescent="0.35">
      <c r="A8" s="70"/>
      <c r="B8" s="93"/>
      <c r="C8" s="103"/>
      <c r="D8" s="105"/>
      <c r="E8" s="97"/>
      <c r="F8" s="6"/>
      <c r="G8" s="8" t="s">
        <v>25</v>
      </c>
      <c r="H8" s="9" t="s">
        <v>20</v>
      </c>
      <c r="I8" s="9" t="s">
        <v>25</v>
      </c>
      <c r="J8" s="9" t="s">
        <v>20</v>
      </c>
      <c r="K8" s="9" t="s">
        <v>25</v>
      </c>
      <c r="L8" s="9" t="s">
        <v>20</v>
      </c>
      <c r="M8" s="9" t="s">
        <v>25</v>
      </c>
      <c r="N8" s="9" t="s">
        <v>20</v>
      </c>
      <c r="O8" s="70"/>
      <c r="P8" s="78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ht="14.25" customHeight="1" x14ac:dyDescent="0.35">
      <c r="A9" s="14" t="s">
        <v>26</v>
      </c>
      <c r="B9" s="15"/>
      <c r="C9" s="15"/>
      <c r="D9" s="15"/>
      <c r="E9" s="23">
        <v>0.35000000000000003</v>
      </c>
      <c r="F9" s="17"/>
      <c r="G9" s="19"/>
      <c r="H9" s="20">
        <v>1.8333333333333333E-2</v>
      </c>
      <c r="I9" s="21"/>
      <c r="J9" s="20">
        <v>6.0000000000000005E-2</v>
      </c>
      <c r="K9" s="21"/>
      <c r="L9" s="20">
        <v>5.3333333333333337E-2</v>
      </c>
      <c r="M9" s="21"/>
      <c r="N9" s="20">
        <v>0</v>
      </c>
      <c r="O9" s="22"/>
      <c r="P9" s="23">
        <v>0.13166666666666665</v>
      </c>
      <c r="Q9" s="60"/>
      <c r="R9" s="61">
        <v>0.35</v>
      </c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t="14.25" customHeight="1" x14ac:dyDescent="0.35">
      <c r="A10" s="26" t="s">
        <v>27</v>
      </c>
      <c r="B10" s="27" t="s">
        <v>28</v>
      </c>
      <c r="C10" s="28">
        <v>300000</v>
      </c>
      <c r="D10" s="27" t="s">
        <v>29</v>
      </c>
      <c r="E10" s="62">
        <v>0.05</v>
      </c>
      <c r="F10" s="17"/>
      <c r="G10" s="32">
        <v>50000</v>
      </c>
      <c r="H10" s="33">
        <v>8.3333333333333332E-3</v>
      </c>
      <c r="I10" s="34">
        <v>30000</v>
      </c>
      <c r="J10" s="33">
        <v>5.000000000000001E-3</v>
      </c>
      <c r="K10" s="28">
        <v>20000</v>
      </c>
      <c r="L10" s="33">
        <v>3.3333333333333335E-3</v>
      </c>
      <c r="M10" s="28">
        <v>0</v>
      </c>
      <c r="N10" s="33">
        <v>0</v>
      </c>
      <c r="O10" s="37">
        <v>100000</v>
      </c>
      <c r="P10" s="38">
        <v>1.6666666666666666E-2</v>
      </c>
      <c r="Q10" s="60"/>
      <c r="R10" s="61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t="14.25" customHeight="1" x14ac:dyDescent="0.35">
      <c r="A11" s="26" t="s">
        <v>27</v>
      </c>
      <c r="B11" s="27" t="s">
        <v>30</v>
      </c>
      <c r="C11" s="28">
        <v>200000</v>
      </c>
      <c r="D11" s="27" t="s">
        <v>31</v>
      </c>
      <c r="E11" s="62">
        <v>0.1</v>
      </c>
      <c r="F11" s="17"/>
      <c r="G11" s="32">
        <v>20000</v>
      </c>
      <c r="H11" s="33">
        <v>1.0000000000000002E-2</v>
      </c>
      <c r="I11" s="28">
        <v>10000</v>
      </c>
      <c r="J11" s="33">
        <v>5.000000000000001E-3</v>
      </c>
      <c r="K11" s="28">
        <v>0</v>
      </c>
      <c r="L11" s="33">
        <v>0</v>
      </c>
      <c r="M11" s="28">
        <v>0</v>
      </c>
      <c r="N11" s="33">
        <v>0</v>
      </c>
      <c r="O11" s="37">
        <v>30000</v>
      </c>
      <c r="P11" s="38">
        <v>1.4999999999999999E-2</v>
      </c>
      <c r="Q11" s="60"/>
      <c r="R11" s="61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t="14.25" customHeight="1" x14ac:dyDescent="0.35">
      <c r="A12" s="26" t="s">
        <v>27</v>
      </c>
      <c r="B12" s="27" t="s">
        <v>32</v>
      </c>
      <c r="C12" s="28">
        <v>100000</v>
      </c>
      <c r="D12" s="27" t="s">
        <v>33</v>
      </c>
      <c r="E12" s="62">
        <v>0.2</v>
      </c>
      <c r="F12" s="17"/>
      <c r="G12" s="32"/>
      <c r="H12" s="33">
        <v>0</v>
      </c>
      <c r="I12" s="28">
        <v>25000</v>
      </c>
      <c r="J12" s="33">
        <v>0.05</v>
      </c>
      <c r="K12" s="28">
        <v>25000</v>
      </c>
      <c r="L12" s="33">
        <v>0.05</v>
      </c>
      <c r="M12" s="28">
        <v>0</v>
      </c>
      <c r="N12" s="33">
        <v>0</v>
      </c>
      <c r="O12" s="37">
        <v>50000</v>
      </c>
      <c r="P12" s="38">
        <v>0.1</v>
      </c>
      <c r="Q12" s="60"/>
      <c r="R12" s="61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t="14.25" customHeight="1" x14ac:dyDescent="0.35">
      <c r="A13" s="14" t="s">
        <v>34</v>
      </c>
      <c r="B13" s="15"/>
      <c r="C13" s="15"/>
      <c r="D13" s="15"/>
      <c r="E13" s="23">
        <v>0.15000000000000002</v>
      </c>
      <c r="F13" s="17"/>
      <c r="G13" s="19"/>
      <c r="H13" s="20">
        <v>1.5000000000000003E-2</v>
      </c>
      <c r="I13" s="21"/>
      <c r="J13" s="20">
        <v>1.5000000000000003E-2</v>
      </c>
      <c r="K13" s="21"/>
      <c r="L13" s="20">
        <v>1.4999999999999999E-2</v>
      </c>
      <c r="M13" s="21"/>
      <c r="N13" s="20">
        <v>5.000000000000001E-3</v>
      </c>
      <c r="O13" s="22"/>
      <c r="P13" s="23">
        <v>5.000000000000001E-2</v>
      </c>
      <c r="Q13" s="60"/>
      <c r="R13" s="61">
        <v>0.15000000000000002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t="15" customHeight="1" x14ac:dyDescent="0.35">
      <c r="A14" s="26" t="s">
        <v>35</v>
      </c>
      <c r="B14" s="27" t="s">
        <v>36</v>
      </c>
      <c r="C14" s="28">
        <v>80</v>
      </c>
      <c r="D14" s="27" t="s">
        <v>77</v>
      </c>
      <c r="E14" s="62">
        <v>0.05</v>
      </c>
      <c r="F14" s="17"/>
      <c r="G14" s="32">
        <v>0</v>
      </c>
      <c r="H14" s="33">
        <v>0</v>
      </c>
      <c r="I14" s="28">
        <v>0</v>
      </c>
      <c r="J14" s="33">
        <v>0</v>
      </c>
      <c r="K14" s="28">
        <v>0</v>
      </c>
      <c r="L14" s="33">
        <v>0</v>
      </c>
      <c r="M14" s="28">
        <v>0</v>
      </c>
      <c r="N14" s="33">
        <v>0</v>
      </c>
      <c r="O14" s="37">
        <v>0</v>
      </c>
      <c r="P14" s="38">
        <v>0</v>
      </c>
      <c r="Q14" s="60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14.25" customHeight="1" x14ac:dyDescent="0.35">
      <c r="A15" s="26" t="s">
        <v>35</v>
      </c>
      <c r="B15" s="27" t="s">
        <v>38</v>
      </c>
      <c r="C15" s="28">
        <v>200</v>
      </c>
      <c r="D15" s="27" t="s">
        <v>39</v>
      </c>
      <c r="E15" s="62">
        <v>0.05</v>
      </c>
      <c r="F15" s="17"/>
      <c r="G15" s="32">
        <v>20</v>
      </c>
      <c r="H15" s="33">
        <v>5.000000000000001E-3</v>
      </c>
      <c r="I15" s="28">
        <v>20</v>
      </c>
      <c r="J15" s="33">
        <v>5.000000000000001E-3</v>
      </c>
      <c r="K15" s="28">
        <v>0</v>
      </c>
      <c r="L15" s="33">
        <v>0</v>
      </c>
      <c r="M15" s="28">
        <v>0</v>
      </c>
      <c r="N15" s="33">
        <v>0</v>
      </c>
      <c r="O15" s="37">
        <v>40</v>
      </c>
      <c r="P15" s="38">
        <v>1.0000000000000002E-2</v>
      </c>
      <c r="Q15" s="60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t="14.25" customHeight="1" x14ac:dyDescent="0.35">
      <c r="A16" s="26" t="s">
        <v>35</v>
      </c>
      <c r="B16" s="27" t="s">
        <v>40</v>
      </c>
      <c r="C16" s="28">
        <v>500</v>
      </c>
      <c r="D16" s="27" t="s">
        <v>41</v>
      </c>
      <c r="E16" s="62">
        <v>0.05</v>
      </c>
      <c r="F16" s="17"/>
      <c r="G16" s="32">
        <v>100</v>
      </c>
      <c r="H16" s="33">
        <v>1.0000000000000002E-2</v>
      </c>
      <c r="I16" s="28">
        <v>100</v>
      </c>
      <c r="J16" s="33">
        <v>1.0000000000000002E-2</v>
      </c>
      <c r="K16" s="28">
        <v>150</v>
      </c>
      <c r="L16" s="33">
        <v>1.4999999999999999E-2</v>
      </c>
      <c r="M16" s="28">
        <v>50</v>
      </c>
      <c r="N16" s="33">
        <v>5.000000000000001E-3</v>
      </c>
      <c r="O16" s="37">
        <v>400</v>
      </c>
      <c r="P16" s="38">
        <v>4.0000000000000008E-2</v>
      </c>
      <c r="Q16" s="60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t="14.25" customHeight="1" x14ac:dyDescent="0.35">
      <c r="A17" s="14" t="s">
        <v>42</v>
      </c>
      <c r="B17" s="15"/>
      <c r="C17" s="15"/>
      <c r="D17" s="15"/>
      <c r="E17" s="23">
        <v>0.2</v>
      </c>
      <c r="F17" s="17"/>
      <c r="G17" s="19"/>
      <c r="H17" s="20">
        <v>0</v>
      </c>
      <c r="I17" s="21"/>
      <c r="J17" s="20">
        <v>4.0000000000000008E-2</v>
      </c>
      <c r="K17" s="21"/>
      <c r="L17" s="20">
        <v>7.7777777777777779E-2</v>
      </c>
      <c r="M17" s="21"/>
      <c r="N17" s="20">
        <v>2.8472222222222225E-2</v>
      </c>
      <c r="O17" s="22"/>
      <c r="P17" s="23">
        <v>0.14625000000000002</v>
      </c>
      <c r="Q17" s="60"/>
      <c r="R17" s="61">
        <v>0.2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t="14.25" customHeight="1" x14ac:dyDescent="0.35">
      <c r="A18" s="26" t="s">
        <v>43</v>
      </c>
      <c r="B18" s="27" t="s">
        <v>44</v>
      </c>
      <c r="C18" s="28">
        <v>100</v>
      </c>
      <c r="D18" s="27" t="s">
        <v>45</v>
      </c>
      <c r="E18" s="62">
        <v>0.1</v>
      </c>
      <c r="F18" s="17"/>
      <c r="G18" s="32">
        <v>0</v>
      </c>
      <c r="H18" s="33">
        <v>0</v>
      </c>
      <c r="I18" s="28">
        <v>40</v>
      </c>
      <c r="J18" s="33">
        <v>4.0000000000000008E-2</v>
      </c>
      <c r="K18" s="28">
        <v>50</v>
      </c>
      <c r="L18" s="33">
        <v>0.05</v>
      </c>
      <c r="M18" s="28">
        <v>0</v>
      </c>
      <c r="N18" s="33">
        <v>0</v>
      </c>
      <c r="O18" s="37">
        <v>90</v>
      </c>
      <c r="P18" s="38">
        <v>9.0000000000000011E-2</v>
      </c>
      <c r="Q18" s="60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t="14.25" customHeight="1" x14ac:dyDescent="0.35">
      <c r="A19" s="26" t="s">
        <v>43</v>
      </c>
      <c r="B19" s="27" t="s">
        <v>46</v>
      </c>
      <c r="C19" s="28">
        <v>8000</v>
      </c>
      <c r="D19" s="27" t="s">
        <v>47</v>
      </c>
      <c r="E19" s="62">
        <v>0.05</v>
      </c>
      <c r="F19" s="17"/>
      <c r="G19" s="32">
        <v>0</v>
      </c>
      <c r="H19" s="33">
        <v>0</v>
      </c>
      <c r="I19" s="28">
        <v>0</v>
      </c>
      <c r="J19" s="33">
        <v>0</v>
      </c>
      <c r="K19" s="28">
        <v>0</v>
      </c>
      <c r="L19" s="33">
        <v>0</v>
      </c>
      <c r="M19" s="28">
        <v>1000</v>
      </c>
      <c r="N19" s="33">
        <v>6.2500000000000003E-3</v>
      </c>
      <c r="O19" s="37">
        <v>1000</v>
      </c>
      <c r="P19" s="38">
        <v>6.2500000000000003E-3</v>
      </c>
      <c r="Q19" s="60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t="14.25" customHeight="1" x14ac:dyDescent="0.35">
      <c r="A20" s="26" t="s">
        <v>43</v>
      </c>
      <c r="B20" s="27" t="s">
        <v>48</v>
      </c>
      <c r="C20" s="28">
        <v>4500</v>
      </c>
      <c r="D20" s="27" t="s">
        <v>49</v>
      </c>
      <c r="E20" s="62">
        <v>0.05</v>
      </c>
      <c r="F20" s="17"/>
      <c r="G20" s="32">
        <v>0</v>
      </c>
      <c r="H20" s="33">
        <v>0</v>
      </c>
      <c r="I20" s="28">
        <v>0</v>
      </c>
      <c r="J20" s="33">
        <v>0</v>
      </c>
      <c r="K20" s="28">
        <v>2500</v>
      </c>
      <c r="L20" s="33">
        <v>2.777777777777778E-2</v>
      </c>
      <c r="M20" s="28">
        <v>2000</v>
      </c>
      <c r="N20" s="33">
        <v>2.2222222222222223E-2</v>
      </c>
      <c r="O20" s="37">
        <v>4500</v>
      </c>
      <c r="P20" s="38">
        <v>0.05</v>
      </c>
      <c r="Q20" s="60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t="14.25" customHeight="1" x14ac:dyDescent="0.35">
      <c r="A21" s="14" t="s">
        <v>50</v>
      </c>
      <c r="B21" s="15"/>
      <c r="C21" s="15"/>
      <c r="D21" s="15"/>
      <c r="E21" s="23">
        <v>0.15000000000000002</v>
      </c>
      <c r="F21" s="17"/>
      <c r="G21" s="19"/>
      <c r="H21" s="20">
        <v>0</v>
      </c>
      <c r="I21" s="21"/>
      <c r="J21" s="20">
        <v>7.1428571428571426E-3</v>
      </c>
      <c r="K21" s="21"/>
      <c r="L21" s="20">
        <v>7.6190476190476197E-2</v>
      </c>
      <c r="M21" s="21"/>
      <c r="N21" s="20">
        <v>2.7619047619047619E-2</v>
      </c>
      <c r="O21" s="22"/>
      <c r="P21" s="23">
        <v>0.11095238095238097</v>
      </c>
      <c r="Q21" s="60"/>
      <c r="R21" s="61">
        <v>0.15000000000000002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t="14.25" customHeight="1" x14ac:dyDescent="0.35">
      <c r="A22" s="26" t="s">
        <v>51</v>
      </c>
      <c r="B22" s="27" t="s">
        <v>52</v>
      </c>
      <c r="C22" s="28">
        <v>300</v>
      </c>
      <c r="D22" s="27" t="s">
        <v>53</v>
      </c>
      <c r="E22" s="62">
        <v>0.05</v>
      </c>
      <c r="F22" s="17"/>
      <c r="G22" s="32">
        <v>0</v>
      </c>
      <c r="H22" s="33">
        <v>0</v>
      </c>
      <c r="I22" s="28">
        <v>0</v>
      </c>
      <c r="J22" s="33">
        <v>0</v>
      </c>
      <c r="K22" s="28">
        <v>200</v>
      </c>
      <c r="L22" s="33">
        <v>3.3333333333333333E-2</v>
      </c>
      <c r="M22" s="28">
        <v>80</v>
      </c>
      <c r="N22" s="33">
        <v>1.3333333333333334E-2</v>
      </c>
      <c r="O22" s="37">
        <v>280</v>
      </c>
      <c r="P22" s="38">
        <v>4.6666666666666669E-2</v>
      </c>
      <c r="Q22" s="60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t="14.25" customHeight="1" x14ac:dyDescent="0.35">
      <c r="A23" s="26" t="s">
        <v>51</v>
      </c>
      <c r="B23" s="27" t="s">
        <v>54</v>
      </c>
      <c r="C23" s="28">
        <v>7000</v>
      </c>
      <c r="D23" s="27" t="s">
        <v>55</v>
      </c>
      <c r="E23" s="62">
        <v>0.1</v>
      </c>
      <c r="F23" s="17"/>
      <c r="G23" s="32">
        <v>0</v>
      </c>
      <c r="H23" s="33">
        <v>0</v>
      </c>
      <c r="I23" s="28">
        <v>500</v>
      </c>
      <c r="J23" s="33">
        <v>7.1428571428571426E-3</v>
      </c>
      <c r="K23" s="28">
        <v>3000</v>
      </c>
      <c r="L23" s="33">
        <v>4.2857142857142858E-2</v>
      </c>
      <c r="M23" s="28">
        <v>1000</v>
      </c>
      <c r="N23" s="33">
        <v>1.4285714285714285E-2</v>
      </c>
      <c r="O23" s="37">
        <v>4500</v>
      </c>
      <c r="P23" s="38">
        <v>6.4285714285714293E-2</v>
      </c>
      <c r="Q23" s="60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t="14.25" customHeight="1" x14ac:dyDescent="0.35">
      <c r="A24" s="26" t="s">
        <v>51</v>
      </c>
      <c r="B24" s="27" t="s">
        <v>56</v>
      </c>
      <c r="C24" s="28">
        <v>0</v>
      </c>
      <c r="D24" s="27" t="s">
        <v>57</v>
      </c>
      <c r="E24" s="62">
        <v>0</v>
      </c>
      <c r="F24" s="17"/>
      <c r="G24" s="32">
        <v>0</v>
      </c>
      <c r="H24" s="33" t="s">
        <v>57</v>
      </c>
      <c r="I24" s="28">
        <v>0</v>
      </c>
      <c r="J24" s="33" t="s">
        <v>57</v>
      </c>
      <c r="K24" s="28">
        <v>0</v>
      </c>
      <c r="L24" s="33" t="s">
        <v>57</v>
      </c>
      <c r="M24" s="28">
        <v>0</v>
      </c>
      <c r="N24" s="33" t="s">
        <v>57</v>
      </c>
      <c r="O24" s="37">
        <v>0</v>
      </c>
      <c r="P24" s="38" t="s">
        <v>57</v>
      </c>
      <c r="Q24" s="60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t="14.25" customHeight="1" x14ac:dyDescent="0.35">
      <c r="A25" s="14" t="s">
        <v>58</v>
      </c>
      <c r="B25" s="15"/>
      <c r="C25" s="15"/>
      <c r="D25" s="15"/>
      <c r="E25" s="23">
        <v>0.15</v>
      </c>
      <c r="F25" s="17"/>
      <c r="G25" s="19"/>
      <c r="H25" s="20">
        <v>0</v>
      </c>
      <c r="I25" s="21"/>
      <c r="J25" s="20">
        <v>0</v>
      </c>
      <c r="K25" s="21"/>
      <c r="L25" s="20">
        <v>4.9999999999999996E-2</v>
      </c>
      <c r="M25" s="21"/>
      <c r="N25" s="20">
        <v>4.9999999999999996E-2</v>
      </c>
      <c r="O25" s="22"/>
      <c r="P25" s="23">
        <v>9.9999999999999992E-2</v>
      </c>
      <c r="Q25" s="60"/>
      <c r="R25" s="61">
        <v>0.15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ht="14.25" customHeight="1" x14ac:dyDescent="0.35">
      <c r="A26" s="26" t="s">
        <v>59</v>
      </c>
      <c r="B26" s="27" t="s">
        <v>60</v>
      </c>
      <c r="C26" s="28">
        <v>1500</v>
      </c>
      <c r="D26" s="27" t="s">
        <v>29</v>
      </c>
      <c r="E26" s="62">
        <v>0.15</v>
      </c>
      <c r="F26" s="17"/>
      <c r="G26" s="32">
        <v>0</v>
      </c>
      <c r="H26" s="33">
        <v>0</v>
      </c>
      <c r="I26" s="28">
        <v>0</v>
      </c>
      <c r="J26" s="33">
        <v>0</v>
      </c>
      <c r="K26" s="28">
        <v>500</v>
      </c>
      <c r="L26" s="33">
        <v>4.9999999999999996E-2</v>
      </c>
      <c r="M26" s="28">
        <v>500</v>
      </c>
      <c r="N26" s="33">
        <v>4.9999999999999996E-2</v>
      </c>
      <c r="O26" s="37">
        <v>1000</v>
      </c>
      <c r="P26" s="38">
        <v>9.9999999999999992E-2</v>
      </c>
      <c r="Q26" s="60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ht="14.25" customHeight="1" x14ac:dyDescent="0.35">
      <c r="A27" s="26" t="s">
        <v>59</v>
      </c>
      <c r="B27" s="27" t="s">
        <v>61</v>
      </c>
      <c r="C27" s="28">
        <v>0</v>
      </c>
      <c r="D27" s="27" t="s">
        <v>57</v>
      </c>
      <c r="E27" s="62">
        <v>0</v>
      </c>
      <c r="F27" s="17"/>
      <c r="G27" s="32">
        <v>0</v>
      </c>
      <c r="H27" s="33" t="s">
        <v>57</v>
      </c>
      <c r="I27" s="28">
        <v>0</v>
      </c>
      <c r="J27" s="33" t="s">
        <v>57</v>
      </c>
      <c r="K27" s="28">
        <v>0</v>
      </c>
      <c r="L27" s="33" t="s">
        <v>57</v>
      </c>
      <c r="M27" s="28">
        <v>0</v>
      </c>
      <c r="N27" s="33" t="s">
        <v>57</v>
      </c>
      <c r="O27" s="37">
        <v>0</v>
      </c>
      <c r="P27" s="38" t="s">
        <v>57</v>
      </c>
      <c r="Q27" s="60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ht="15" customHeight="1" x14ac:dyDescent="0.35">
      <c r="A28" s="42" t="s">
        <v>59</v>
      </c>
      <c r="B28" s="43" t="s">
        <v>62</v>
      </c>
      <c r="C28" s="44">
        <v>0</v>
      </c>
      <c r="D28" s="43" t="s">
        <v>57</v>
      </c>
      <c r="E28" s="63">
        <v>0</v>
      </c>
      <c r="F28" s="17"/>
      <c r="G28" s="48">
        <v>0</v>
      </c>
      <c r="H28" s="49" t="s">
        <v>57</v>
      </c>
      <c r="I28" s="44">
        <v>0</v>
      </c>
      <c r="J28" s="49" t="s">
        <v>57</v>
      </c>
      <c r="K28" s="44">
        <v>0</v>
      </c>
      <c r="L28" s="49" t="s">
        <v>57</v>
      </c>
      <c r="M28" s="44">
        <v>0</v>
      </c>
      <c r="N28" s="49" t="s">
        <v>57</v>
      </c>
      <c r="O28" s="37">
        <v>0</v>
      </c>
      <c r="P28" s="53" t="s">
        <v>57</v>
      </c>
      <c r="Q28" s="60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ht="14.25" customHeight="1" x14ac:dyDescent="0.35">
      <c r="A29" s="60"/>
      <c r="B29" s="60"/>
      <c r="C29" s="60"/>
      <c r="D29" s="60"/>
      <c r="E29" s="57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</row>
    <row r="30" spans="1:38" ht="14.25" customHeight="1" x14ac:dyDescent="0.35">
      <c r="A30" s="60"/>
      <c r="B30" s="60"/>
      <c r="C30" s="60"/>
      <c r="D30" s="60"/>
      <c r="E30" s="58">
        <v>1</v>
      </c>
      <c r="F30" s="60"/>
      <c r="G30" s="60"/>
      <c r="H30" s="58">
        <v>3.333333333333334E-2</v>
      </c>
      <c r="I30" s="57"/>
      <c r="J30" s="58">
        <v>0.12214285714285716</v>
      </c>
      <c r="K30" s="60"/>
      <c r="L30" s="58">
        <v>0.27230158730158732</v>
      </c>
      <c r="M30" s="60"/>
      <c r="N30" s="58">
        <v>0.11109126984126984</v>
      </c>
      <c r="O30" s="60"/>
      <c r="P30" s="58">
        <v>0.53886904761904764</v>
      </c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</row>
    <row r="31" spans="1:38" ht="14.25" customHeight="1" x14ac:dyDescent="0.3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38" ht="14.25" customHeight="1" x14ac:dyDescent="0.35">
      <c r="A32" s="2" t="s">
        <v>78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ht="14.25" customHeight="1" x14ac:dyDescent="0.35">
      <c r="A33" s="2" t="s">
        <v>79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4">
        <v>1</v>
      </c>
    </row>
    <row r="34" spans="1:18" ht="14.25" customHeight="1" x14ac:dyDescent="0.3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ht="14.25" customHeight="1" x14ac:dyDescent="0.3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ht="14.25" customHeight="1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ht="14.25" customHeight="1" x14ac:dyDescent="0.3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ht="14.25" customHeight="1" x14ac:dyDescent="0.3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 ht="14.25" customHeight="1" x14ac:dyDescent="0.3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ht="14.25" customHeight="1" x14ac:dyDescent="0.3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ht="14.25" customHeight="1" x14ac:dyDescent="0.3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ht="14.25" customHeight="1" x14ac:dyDescent="0.3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 ht="14.25" customHeight="1" x14ac:dyDescent="0.3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 ht="14.25" customHeight="1" x14ac:dyDescent="0.3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ht="14.25" customHeight="1" x14ac:dyDescent="0.3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 ht="14.25" customHeight="1" x14ac:dyDescent="0.3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 ht="14.25" customHeight="1" x14ac:dyDescent="0.35"/>
    <row r="48" spans="1:1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14">
    <mergeCell ref="O7:O8"/>
    <mergeCell ref="B3:H3"/>
    <mergeCell ref="A6:E6"/>
    <mergeCell ref="G6:P6"/>
    <mergeCell ref="A7:A8"/>
    <mergeCell ref="B7:B8"/>
    <mergeCell ref="C7:C8"/>
    <mergeCell ref="D7:D8"/>
    <mergeCell ref="P7:P8"/>
    <mergeCell ref="E7:E8"/>
    <mergeCell ref="G7:H7"/>
    <mergeCell ref="I7:J7"/>
    <mergeCell ref="K7:L7"/>
    <mergeCell ref="M7:N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0"/>
  <sheetViews>
    <sheetView showGridLines="0" workbookViewId="0">
      <selection activeCell="F6" sqref="F6"/>
    </sheetView>
  </sheetViews>
  <sheetFormatPr baseColWidth="10" defaultColWidth="14.453125" defaultRowHeight="15" customHeight="1" x14ac:dyDescent="0.35"/>
  <cols>
    <col min="1" max="1" width="21.7265625" customWidth="1"/>
    <col min="2" max="2" width="10" customWidth="1"/>
    <col min="3" max="3" width="15.08984375" customWidth="1"/>
    <col min="4" max="38" width="10" customWidth="1"/>
  </cols>
  <sheetData>
    <row r="1" spans="1:38" ht="18" customHeight="1" x14ac:dyDescent="0.45">
      <c r="A1" s="1" t="s">
        <v>67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ht="14.25" customHeight="1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ht="33.75" customHeight="1" x14ac:dyDescent="0.35">
      <c r="A3" s="3" t="s">
        <v>80</v>
      </c>
      <c r="B3" s="80"/>
      <c r="C3" s="81"/>
      <c r="D3" s="81"/>
      <c r="E3" s="81"/>
      <c r="F3" s="81"/>
      <c r="G3" s="81"/>
      <c r="H3" s="8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4.25" customHeight="1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38" ht="15" customHeight="1" thickBot="1" x14ac:dyDescent="0.4">
      <c r="A5" s="4" t="s">
        <v>69</v>
      </c>
      <c r="B5" s="60"/>
      <c r="C5" s="60"/>
      <c r="D5" s="60"/>
      <c r="E5" s="60"/>
      <c r="F5" s="60"/>
      <c r="G5" s="5"/>
      <c r="H5" s="5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ht="15" customHeight="1" thickBot="1" x14ac:dyDescent="0.4">
      <c r="A6" s="83" t="s">
        <v>4</v>
      </c>
      <c r="B6" s="84"/>
      <c r="C6" s="84"/>
      <c r="D6" s="84"/>
      <c r="E6" s="85"/>
      <c r="F6" s="60"/>
      <c r="G6" s="87" t="s">
        <v>70</v>
      </c>
      <c r="H6" s="88"/>
      <c r="I6" s="88"/>
      <c r="J6" s="88"/>
      <c r="K6" s="88"/>
      <c r="L6" s="88"/>
      <c r="M6" s="88"/>
      <c r="N6" s="88"/>
      <c r="O6" s="88"/>
      <c r="P6" s="89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38" ht="14.25" customHeight="1" x14ac:dyDescent="0.35">
      <c r="A7" s="91" t="s">
        <v>8</v>
      </c>
      <c r="B7" s="92" t="s">
        <v>9</v>
      </c>
      <c r="C7" s="102" t="s">
        <v>71</v>
      </c>
      <c r="D7" s="104" t="s">
        <v>11</v>
      </c>
      <c r="E7" s="96" t="s">
        <v>72</v>
      </c>
      <c r="F7" s="6"/>
      <c r="G7" s="101" t="s">
        <v>73</v>
      </c>
      <c r="H7" s="66"/>
      <c r="I7" s="74" t="s">
        <v>74</v>
      </c>
      <c r="J7" s="66"/>
      <c r="K7" s="74" t="s">
        <v>75</v>
      </c>
      <c r="L7" s="66"/>
      <c r="M7" s="74" t="s">
        <v>76</v>
      </c>
      <c r="N7" s="66"/>
      <c r="O7" s="75" t="s">
        <v>19</v>
      </c>
      <c r="P7" s="77" t="s">
        <v>20</v>
      </c>
      <c r="Q7" s="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 ht="23" customHeight="1" x14ac:dyDescent="0.35">
      <c r="A8" s="70"/>
      <c r="B8" s="93"/>
      <c r="C8" s="103"/>
      <c r="D8" s="105"/>
      <c r="E8" s="97"/>
      <c r="F8" s="6"/>
      <c r="G8" s="8" t="s">
        <v>25</v>
      </c>
      <c r="H8" s="9" t="s">
        <v>20</v>
      </c>
      <c r="I8" s="9" t="s">
        <v>25</v>
      </c>
      <c r="J8" s="9" t="s">
        <v>20</v>
      </c>
      <c r="K8" s="9" t="s">
        <v>25</v>
      </c>
      <c r="L8" s="9" t="s">
        <v>20</v>
      </c>
      <c r="M8" s="9" t="s">
        <v>25</v>
      </c>
      <c r="N8" s="9" t="s">
        <v>20</v>
      </c>
      <c r="O8" s="70"/>
      <c r="P8" s="78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ht="14.25" customHeight="1" x14ac:dyDescent="0.35">
      <c r="A9" s="14" t="s">
        <v>26</v>
      </c>
      <c r="B9" s="15"/>
      <c r="C9" s="15"/>
      <c r="D9" s="15"/>
      <c r="E9" s="23">
        <v>0.35000000000000003</v>
      </c>
      <c r="F9" s="17"/>
      <c r="G9" s="19"/>
      <c r="H9" s="20">
        <v>1.8333333333333333E-2</v>
      </c>
      <c r="I9" s="21"/>
      <c r="J9" s="20">
        <v>6.0000000000000005E-2</v>
      </c>
      <c r="K9" s="21"/>
      <c r="L9" s="20">
        <v>5.3333333333333337E-2</v>
      </c>
      <c r="M9" s="21"/>
      <c r="N9" s="20">
        <v>0</v>
      </c>
      <c r="O9" s="22"/>
      <c r="P9" s="23">
        <v>0.13166666666666665</v>
      </c>
      <c r="Q9" s="60"/>
      <c r="R9" s="61">
        <v>0.35</v>
      </c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t="14.25" customHeight="1" x14ac:dyDescent="0.35">
      <c r="A10" s="26" t="s">
        <v>27</v>
      </c>
      <c r="B10" s="27" t="s">
        <v>28</v>
      </c>
      <c r="C10" s="28">
        <v>300000</v>
      </c>
      <c r="D10" s="27" t="s">
        <v>29</v>
      </c>
      <c r="E10" s="62">
        <v>0.05</v>
      </c>
      <c r="F10" s="17"/>
      <c r="G10" s="32">
        <v>50000</v>
      </c>
      <c r="H10" s="33">
        <v>8.3333333333333332E-3</v>
      </c>
      <c r="I10" s="34">
        <v>30000</v>
      </c>
      <c r="J10" s="33">
        <v>5.000000000000001E-3</v>
      </c>
      <c r="K10" s="28">
        <v>20000</v>
      </c>
      <c r="L10" s="33">
        <v>3.3333333333333335E-3</v>
      </c>
      <c r="M10" s="28">
        <v>0</v>
      </c>
      <c r="N10" s="33">
        <v>0</v>
      </c>
      <c r="O10" s="37">
        <v>100000</v>
      </c>
      <c r="P10" s="38">
        <v>1.6666666666666666E-2</v>
      </c>
      <c r="Q10" s="60"/>
      <c r="R10" s="61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t="14.25" customHeight="1" x14ac:dyDescent="0.35">
      <c r="A11" s="26" t="s">
        <v>27</v>
      </c>
      <c r="B11" s="27" t="s">
        <v>30</v>
      </c>
      <c r="C11" s="28">
        <v>200000</v>
      </c>
      <c r="D11" s="27" t="s">
        <v>31</v>
      </c>
      <c r="E11" s="62">
        <v>0.1</v>
      </c>
      <c r="F11" s="17"/>
      <c r="G11" s="32">
        <v>20000</v>
      </c>
      <c r="H11" s="33">
        <v>1.0000000000000002E-2</v>
      </c>
      <c r="I11" s="28">
        <v>10000</v>
      </c>
      <c r="J11" s="33">
        <v>5.000000000000001E-3</v>
      </c>
      <c r="K11" s="28">
        <v>0</v>
      </c>
      <c r="L11" s="33">
        <v>0</v>
      </c>
      <c r="M11" s="28">
        <v>0</v>
      </c>
      <c r="N11" s="33">
        <v>0</v>
      </c>
      <c r="O11" s="37">
        <v>30000</v>
      </c>
      <c r="P11" s="38">
        <v>1.4999999999999999E-2</v>
      </c>
      <c r="Q11" s="60"/>
      <c r="R11" s="61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t="14.25" customHeight="1" x14ac:dyDescent="0.35">
      <c r="A12" s="26" t="s">
        <v>27</v>
      </c>
      <c r="B12" s="27" t="s">
        <v>32</v>
      </c>
      <c r="C12" s="28">
        <v>100000</v>
      </c>
      <c r="D12" s="27" t="s">
        <v>33</v>
      </c>
      <c r="E12" s="62">
        <v>0.2</v>
      </c>
      <c r="F12" s="17"/>
      <c r="G12" s="32"/>
      <c r="H12" s="33">
        <v>0</v>
      </c>
      <c r="I12" s="28">
        <v>25000</v>
      </c>
      <c r="J12" s="33">
        <v>0.05</v>
      </c>
      <c r="K12" s="28">
        <v>25000</v>
      </c>
      <c r="L12" s="33">
        <v>0.05</v>
      </c>
      <c r="M12" s="28">
        <v>0</v>
      </c>
      <c r="N12" s="33">
        <v>0</v>
      </c>
      <c r="O12" s="37">
        <v>50000</v>
      </c>
      <c r="P12" s="38">
        <v>0.1</v>
      </c>
      <c r="Q12" s="60"/>
      <c r="R12" s="61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t="14.25" customHeight="1" x14ac:dyDescent="0.35">
      <c r="A13" s="14" t="s">
        <v>34</v>
      </c>
      <c r="B13" s="15"/>
      <c r="C13" s="15"/>
      <c r="D13" s="15"/>
      <c r="E13" s="23">
        <v>0.15000000000000002</v>
      </c>
      <c r="F13" s="17"/>
      <c r="G13" s="19"/>
      <c r="H13" s="20">
        <v>1.5000000000000003E-2</v>
      </c>
      <c r="I13" s="21"/>
      <c r="J13" s="20">
        <v>1.5000000000000003E-2</v>
      </c>
      <c r="K13" s="21"/>
      <c r="L13" s="20">
        <v>1.4999999999999999E-2</v>
      </c>
      <c r="M13" s="21"/>
      <c r="N13" s="20">
        <v>5.000000000000001E-3</v>
      </c>
      <c r="O13" s="22"/>
      <c r="P13" s="23">
        <v>5.000000000000001E-2</v>
      </c>
      <c r="Q13" s="60"/>
      <c r="R13" s="61">
        <v>0.15000000000000002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t="15" customHeight="1" x14ac:dyDescent="0.35">
      <c r="A14" s="26" t="s">
        <v>35</v>
      </c>
      <c r="B14" s="27" t="s">
        <v>36</v>
      </c>
      <c r="C14" s="28">
        <v>80</v>
      </c>
      <c r="D14" s="27" t="s">
        <v>37</v>
      </c>
      <c r="E14" s="62">
        <v>0.05</v>
      </c>
      <c r="F14" s="17"/>
      <c r="G14" s="32">
        <v>0</v>
      </c>
      <c r="H14" s="33">
        <v>0</v>
      </c>
      <c r="I14" s="28">
        <v>0</v>
      </c>
      <c r="J14" s="33">
        <v>0</v>
      </c>
      <c r="K14" s="28">
        <v>0</v>
      </c>
      <c r="L14" s="33">
        <v>0</v>
      </c>
      <c r="M14" s="28">
        <v>0</v>
      </c>
      <c r="N14" s="33">
        <v>0</v>
      </c>
      <c r="O14" s="37">
        <v>0</v>
      </c>
      <c r="P14" s="38">
        <v>0</v>
      </c>
      <c r="Q14" s="60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14.25" customHeight="1" x14ac:dyDescent="0.35">
      <c r="A15" s="26" t="s">
        <v>35</v>
      </c>
      <c r="B15" s="27" t="s">
        <v>38</v>
      </c>
      <c r="C15" s="28">
        <v>200</v>
      </c>
      <c r="D15" s="27" t="s">
        <v>39</v>
      </c>
      <c r="E15" s="62">
        <v>0.05</v>
      </c>
      <c r="F15" s="17"/>
      <c r="G15" s="32">
        <v>20</v>
      </c>
      <c r="H15" s="33">
        <v>5.000000000000001E-3</v>
      </c>
      <c r="I15" s="28">
        <v>20</v>
      </c>
      <c r="J15" s="33">
        <v>5.000000000000001E-3</v>
      </c>
      <c r="K15" s="28">
        <v>0</v>
      </c>
      <c r="L15" s="33">
        <v>0</v>
      </c>
      <c r="M15" s="28">
        <v>0</v>
      </c>
      <c r="N15" s="33">
        <v>0</v>
      </c>
      <c r="O15" s="37">
        <v>40</v>
      </c>
      <c r="P15" s="38">
        <v>1.0000000000000002E-2</v>
      </c>
      <c r="Q15" s="60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t="14.25" customHeight="1" x14ac:dyDescent="0.35">
      <c r="A16" s="26" t="s">
        <v>35</v>
      </c>
      <c r="B16" s="27" t="s">
        <v>40</v>
      </c>
      <c r="C16" s="28">
        <v>500</v>
      </c>
      <c r="D16" s="27" t="s">
        <v>41</v>
      </c>
      <c r="E16" s="62">
        <v>0.05</v>
      </c>
      <c r="F16" s="17"/>
      <c r="G16" s="32">
        <v>100</v>
      </c>
      <c r="H16" s="33">
        <v>1.0000000000000002E-2</v>
      </c>
      <c r="I16" s="28">
        <v>100</v>
      </c>
      <c r="J16" s="33">
        <v>1.0000000000000002E-2</v>
      </c>
      <c r="K16" s="28">
        <v>150</v>
      </c>
      <c r="L16" s="33">
        <v>1.4999999999999999E-2</v>
      </c>
      <c r="M16" s="28">
        <v>50</v>
      </c>
      <c r="N16" s="33">
        <v>5.000000000000001E-3</v>
      </c>
      <c r="O16" s="37">
        <v>400</v>
      </c>
      <c r="P16" s="38">
        <v>4.0000000000000008E-2</v>
      </c>
      <c r="Q16" s="60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t="14.25" customHeight="1" x14ac:dyDescent="0.35">
      <c r="A17" s="14" t="s">
        <v>42</v>
      </c>
      <c r="B17" s="15"/>
      <c r="C17" s="15"/>
      <c r="D17" s="15"/>
      <c r="E17" s="23">
        <v>0.2</v>
      </c>
      <c r="F17" s="17"/>
      <c r="G17" s="19"/>
      <c r="H17" s="20">
        <v>0</v>
      </c>
      <c r="I17" s="21"/>
      <c r="J17" s="20">
        <v>4.0000000000000008E-2</v>
      </c>
      <c r="K17" s="21"/>
      <c r="L17" s="20">
        <v>7.7777777777777779E-2</v>
      </c>
      <c r="M17" s="21"/>
      <c r="N17" s="20">
        <v>2.8472222222222225E-2</v>
      </c>
      <c r="O17" s="22"/>
      <c r="P17" s="23">
        <v>0.14625000000000002</v>
      </c>
      <c r="Q17" s="60"/>
      <c r="R17" s="61">
        <v>0.2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t="14.25" customHeight="1" x14ac:dyDescent="0.35">
      <c r="A18" s="26" t="s">
        <v>43</v>
      </c>
      <c r="B18" s="27" t="s">
        <v>44</v>
      </c>
      <c r="C18" s="28">
        <v>100</v>
      </c>
      <c r="D18" s="27" t="s">
        <v>45</v>
      </c>
      <c r="E18" s="62">
        <v>0.1</v>
      </c>
      <c r="F18" s="17"/>
      <c r="G18" s="32">
        <v>0</v>
      </c>
      <c r="H18" s="33">
        <v>0</v>
      </c>
      <c r="I18" s="28">
        <v>40</v>
      </c>
      <c r="J18" s="33">
        <v>4.0000000000000008E-2</v>
      </c>
      <c r="K18" s="28">
        <v>50</v>
      </c>
      <c r="L18" s="33">
        <v>0.05</v>
      </c>
      <c r="M18" s="28">
        <v>0</v>
      </c>
      <c r="N18" s="33">
        <v>0</v>
      </c>
      <c r="O18" s="37">
        <v>90</v>
      </c>
      <c r="P18" s="38">
        <v>9.0000000000000011E-2</v>
      </c>
      <c r="Q18" s="60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t="14.25" customHeight="1" x14ac:dyDescent="0.35">
      <c r="A19" s="26" t="s">
        <v>43</v>
      </c>
      <c r="B19" s="27" t="s">
        <v>46</v>
      </c>
      <c r="C19" s="28">
        <v>8000</v>
      </c>
      <c r="D19" s="27" t="s">
        <v>47</v>
      </c>
      <c r="E19" s="62">
        <v>0.05</v>
      </c>
      <c r="F19" s="17"/>
      <c r="G19" s="32">
        <v>0</v>
      </c>
      <c r="H19" s="33">
        <v>0</v>
      </c>
      <c r="I19" s="28">
        <v>0</v>
      </c>
      <c r="J19" s="33">
        <v>0</v>
      </c>
      <c r="K19" s="28">
        <v>0</v>
      </c>
      <c r="L19" s="33">
        <v>0</v>
      </c>
      <c r="M19" s="28">
        <v>1000</v>
      </c>
      <c r="N19" s="33">
        <v>6.2500000000000003E-3</v>
      </c>
      <c r="O19" s="37">
        <v>1000</v>
      </c>
      <c r="P19" s="38">
        <v>6.2500000000000003E-3</v>
      </c>
      <c r="Q19" s="60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t="14.25" customHeight="1" x14ac:dyDescent="0.35">
      <c r="A20" s="26" t="s">
        <v>43</v>
      </c>
      <c r="B20" s="27" t="s">
        <v>48</v>
      </c>
      <c r="C20" s="28">
        <v>4500</v>
      </c>
      <c r="D20" s="27" t="s">
        <v>49</v>
      </c>
      <c r="E20" s="62">
        <v>0.05</v>
      </c>
      <c r="F20" s="17"/>
      <c r="G20" s="32">
        <v>0</v>
      </c>
      <c r="H20" s="33">
        <v>0</v>
      </c>
      <c r="I20" s="28">
        <v>0</v>
      </c>
      <c r="J20" s="33">
        <v>0</v>
      </c>
      <c r="K20" s="28">
        <v>2500</v>
      </c>
      <c r="L20" s="33">
        <v>2.777777777777778E-2</v>
      </c>
      <c r="M20" s="28">
        <v>2000</v>
      </c>
      <c r="N20" s="33">
        <v>2.2222222222222223E-2</v>
      </c>
      <c r="O20" s="37">
        <v>4500</v>
      </c>
      <c r="P20" s="38">
        <v>0.05</v>
      </c>
      <c r="Q20" s="60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t="14.25" customHeight="1" x14ac:dyDescent="0.35">
      <c r="A21" s="14" t="s">
        <v>50</v>
      </c>
      <c r="B21" s="15"/>
      <c r="C21" s="15"/>
      <c r="D21" s="15"/>
      <c r="E21" s="23">
        <v>0.15000000000000002</v>
      </c>
      <c r="F21" s="17"/>
      <c r="G21" s="19"/>
      <c r="H21" s="20">
        <v>0</v>
      </c>
      <c r="I21" s="21"/>
      <c r="J21" s="20">
        <v>7.1428571428571426E-3</v>
      </c>
      <c r="K21" s="21"/>
      <c r="L21" s="20">
        <v>7.6190476190476197E-2</v>
      </c>
      <c r="M21" s="21"/>
      <c r="N21" s="20">
        <v>2.7619047619047619E-2</v>
      </c>
      <c r="O21" s="22"/>
      <c r="P21" s="23">
        <v>0.11095238095238097</v>
      </c>
      <c r="Q21" s="60"/>
      <c r="R21" s="61">
        <v>0.15000000000000002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t="14.25" customHeight="1" x14ac:dyDescent="0.35">
      <c r="A22" s="26" t="s">
        <v>51</v>
      </c>
      <c r="B22" s="27" t="s">
        <v>52</v>
      </c>
      <c r="C22" s="28">
        <v>300</v>
      </c>
      <c r="D22" s="27" t="s">
        <v>53</v>
      </c>
      <c r="E22" s="62">
        <v>0.05</v>
      </c>
      <c r="F22" s="17"/>
      <c r="G22" s="32">
        <v>0</v>
      </c>
      <c r="H22" s="33">
        <v>0</v>
      </c>
      <c r="I22" s="28">
        <v>0</v>
      </c>
      <c r="J22" s="33">
        <v>0</v>
      </c>
      <c r="K22" s="28">
        <v>200</v>
      </c>
      <c r="L22" s="33">
        <v>3.3333333333333333E-2</v>
      </c>
      <c r="M22" s="28">
        <v>80</v>
      </c>
      <c r="N22" s="33">
        <v>1.3333333333333334E-2</v>
      </c>
      <c r="O22" s="37">
        <v>280</v>
      </c>
      <c r="P22" s="38">
        <v>4.6666666666666669E-2</v>
      </c>
      <c r="Q22" s="60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t="14.25" customHeight="1" x14ac:dyDescent="0.35">
      <c r="A23" s="26" t="s">
        <v>51</v>
      </c>
      <c r="B23" s="27" t="s">
        <v>54</v>
      </c>
      <c r="C23" s="28">
        <v>7000</v>
      </c>
      <c r="D23" s="27" t="s">
        <v>55</v>
      </c>
      <c r="E23" s="62">
        <v>0.1</v>
      </c>
      <c r="F23" s="17"/>
      <c r="G23" s="32">
        <v>0</v>
      </c>
      <c r="H23" s="33">
        <v>0</v>
      </c>
      <c r="I23" s="28">
        <v>500</v>
      </c>
      <c r="J23" s="33">
        <v>7.1428571428571426E-3</v>
      </c>
      <c r="K23" s="28">
        <v>3000</v>
      </c>
      <c r="L23" s="33">
        <v>4.2857142857142858E-2</v>
      </c>
      <c r="M23" s="28">
        <v>1000</v>
      </c>
      <c r="N23" s="33">
        <v>1.4285714285714285E-2</v>
      </c>
      <c r="O23" s="37">
        <v>4500</v>
      </c>
      <c r="P23" s="38">
        <v>6.4285714285714293E-2</v>
      </c>
      <c r="Q23" s="60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t="14.25" customHeight="1" x14ac:dyDescent="0.35">
      <c r="A24" s="26" t="s">
        <v>51</v>
      </c>
      <c r="B24" s="27" t="s">
        <v>56</v>
      </c>
      <c r="C24" s="28">
        <v>0</v>
      </c>
      <c r="D24" s="27" t="s">
        <v>57</v>
      </c>
      <c r="E24" s="62">
        <v>0</v>
      </c>
      <c r="F24" s="17"/>
      <c r="G24" s="32">
        <v>0</v>
      </c>
      <c r="H24" s="33" t="s">
        <v>57</v>
      </c>
      <c r="I24" s="28">
        <v>0</v>
      </c>
      <c r="J24" s="33" t="s">
        <v>57</v>
      </c>
      <c r="K24" s="28">
        <v>0</v>
      </c>
      <c r="L24" s="33" t="s">
        <v>57</v>
      </c>
      <c r="M24" s="28">
        <v>0</v>
      </c>
      <c r="N24" s="33" t="s">
        <v>57</v>
      </c>
      <c r="O24" s="37">
        <v>0</v>
      </c>
      <c r="P24" s="38" t="s">
        <v>57</v>
      </c>
      <c r="Q24" s="60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t="14.25" customHeight="1" x14ac:dyDescent="0.35">
      <c r="A25" s="14" t="s">
        <v>58</v>
      </c>
      <c r="B25" s="15"/>
      <c r="C25" s="15"/>
      <c r="D25" s="15"/>
      <c r="E25" s="23">
        <v>0.15</v>
      </c>
      <c r="F25" s="17"/>
      <c r="G25" s="19"/>
      <c r="H25" s="20">
        <v>0</v>
      </c>
      <c r="I25" s="21"/>
      <c r="J25" s="20">
        <v>0</v>
      </c>
      <c r="K25" s="21"/>
      <c r="L25" s="20">
        <v>4.9999999999999996E-2</v>
      </c>
      <c r="M25" s="21"/>
      <c r="N25" s="20">
        <v>4.9999999999999996E-2</v>
      </c>
      <c r="O25" s="22"/>
      <c r="P25" s="23">
        <v>9.9999999999999992E-2</v>
      </c>
      <c r="Q25" s="60"/>
      <c r="R25" s="61">
        <v>0.15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ht="14.25" customHeight="1" x14ac:dyDescent="0.35">
      <c r="A26" s="26" t="s">
        <v>59</v>
      </c>
      <c r="B26" s="27" t="s">
        <v>60</v>
      </c>
      <c r="C26" s="28">
        <v>1500</v>
      </c>
      <c r="D26" s="27" t="s">
        <v>29</v>
      </c>
      <c r="E26" s="62">
        <v>0.15</v>
      </c>
      <c r="F26" s="17"/>
      <c r="G26" s="32">
        <v>0</v>
      </c>
      <c r="H26" s="33">
        <v>0</v>
      </c>
      <c r="I26" s="28">
        <v>0</v>
      </c>
      <c r="J26" s="33">
        <v>0</v>
      </c>
      <c r="K26" s="28">
        <v>500</v>
      </c>
      <c r="L26" s="33">
        <v>4.9999999999999996E-2</v>
      </c>
      <c r="M26" s="28">
        <v>500</v>
      </c>
      <c r="N26" s="33">
        <v>4.9999999999999996E-2</v>
      </c>
      <c r="O26" s="37">
        <v>1000</v>
      </c>
      <c r="P26" s="38">
        <v>9.9999999999999992E-2</v>
      </c>
      <c r="Q26" s="60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ht="14.25" customHeight="1" x14ac:dyDescent="0.35">
      <c r="A27" s="26" t="s">
        <v>59</v>
      </c>
      <c r="B27" s="27" t="s">
        <v>61</v>
      </c>
      <c r="C27" s="28">
        <v>0</v>
      </c>
      <c r="D27" s="27" t="s">
        <v>57</v>
      </c>
      <c r="E27" s="62">
        <v>0</v>
      </c>
      <c r="F27" s="17"/>
      <c r="G27" s="32">
        <v>0</v>
      </c>
      <c r="H27" s="33" t="s">
        <v>57</v>
      </c>
      <c r="I27" s="28">
        <v>0</v>
      </c>
      <c r="J27" s="33" t="s">
        <v>57</v>
      </c>
      <c r="K27" s="28">
        <v>0</v>
      </c>
      <c r="L27" s="33" t="s">
        <v>57</v>
      </c>
      <c r="M27" s="28">
        <v>0</v>
      </c>
      <c r="N27" s="33" t="s">
        <v>57</v>
      </c>
      <c r="O27" s="37">
        <v>0</v>
      </c>
      <c r="P27" s="38" t="s">
        <v>57</v>
      </c>
      <c r="Q27" s="60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ht="15" customHeight="1" thickBot="1" x14ac:dyDescent="0.4">
      <c r="A28" s="42" t="s">
        <v>59</v>
      </c>
      <c r="B28" s="43" t="s">
        <v>62</v>
      </c>
      <c r="C28" s="44">
        <v>0</v>
      </c>
      <c r="D28" s="43" t="s">
        <v>57</v>
      </c>
      <c r="E28" s="63">
        <v>0</v>
      </c>
      <c r="F28" s="17"/>
      <c r="G28" s="48">
        <v>0</v>
      </c>
      <c r="H28" s="49" t="s">
        <v>57</v>
      </c>
      <c r="I28" s="44">
        <v>0</v>
      </c>
      <c r="J28" s="49" t="s">
        <v>57</v>
      </c>
      <c r="K28" s="44">
        <v>0</v>
      </c>
      <c r="L28" s="49" t="s">
        <v>57</v>
      </c>
      <c r="M28" s="44">
        <v>0</v>
      </c>
      <c r="N28" s="49" t="s">
        <v>57</v>
      </c>
      <c r="O28" s="37">
        <v>0</v>
      </c>
      <c r="P28" s="53" t="s">
        <v>57</v>
      </c>
      <c r="Q28" s="60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ht="14.25" customHeight="1" x14ac:dyDescent="0.35">
      <c r="A29" s="60"/>
      <c r="B29" s="60"/>
      <c r="C29" s="60"/>
      <c r="D29" s="60"/>
      <c r="E29" s="57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</row>
    <row r="30" spans="1:38" ht="14.25" customHeight="1" x14ac:dyDescent="0.35">
      <c r="A30" s="60"/>
      <c r="B30" s="60"/>
      <c r="C30" s="60"/>
      <c r="D30" s="60"/>
      <c r="E30" s="58">
        <v>1</v>
      </c>
      <c r="F30" s="60"/>
      <c r="G30" s="60"/>
      <c r="H30" s="58">
        <v>3.333333333333334E-2</v>
      </c>
      <c r="I30" s="57"/>
      <c r="J30" s="58">
        <v>0.12214285714285716</v>
      </c>
      <c r="K30" s="60"/>
      <c r="L30" s="58">
        <v>0.27230158730158732</v>
      </c>
      <c r="M30" s="60"/>
      <c r="N30" s="58">
        <v>0.11109126984126984</v>
      </c>
      <c r="O30" s="60"/>
      <c r="P30" s="58">
        <v>0.53886904761904764</v>
      </c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</row>
    <row r="31" spans="1:38" ht="14.25" customHeight="1" x14ac:dyDescent="0.3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38" ht="14.25" customHeight="1" x14ac:dyDescent="0.35">
      <c r="A32" s="2" t="s">
        <v>64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ht="14.25" customHeight="1" x14ac:dyDescent="0.35">
      <c r="A33" s="2" t="s">
        <v>65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4">
        <v>1</v>
      </c>
    </row>
    <row r="34" spans="1:18" ht="14.25" customHeight="1" x14ac:dyDescent="0.3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ht="14.25" customHeight="1" x14ac:dyDescent="0.3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ht="14.25" customHeight="1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ht="14.25" customHeight="1" x14ac:dyDescent="0.3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ht="14.25" customHeight="1" x14ac:dyDescent="0.3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 ht="14.25" customHeight="1" x14ac:dyDescent="0.3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ht="14.25" customHeight="1" x14ac:dyDescent="0.3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ht="14.25" customHeight="1" x14ac:dyDescent="0.3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ht="14.25" customHeight="1" x14ac:dyDescent="0.3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 ht="14.25" customHeight="1" x14ac:dyDescent="0.3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 ht="14.25" customHeight="1" x14ac:dyDescent="0.3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ht="14.25" customHeight="1" x14ac:dyDescent="0.3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 ht="14.25" customHeight="1" x14ac:dyDescent="0.3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 ht="14.25" customHeight="1" x14ac:dyDescent="0.35"/>
    <row r="48" spans="1:1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14">
    <mergeCell ref="K7:L7"/>
    <mergeCell ref="M7:N7"/>
    <mergeCell ref="O7:O8"/>
    <mergeCell ref="P7:P8"/>
    <mergeCell ref="B3:H3"/>
    <mergeCell ref="A6:E6"/>
    <mergeCell ref="G6:P6"/>
    <mergeCell ref="A7:A8"/>
    <mergeCell ref="B7:B8"/>
    <mergeCell ref="C7:C8"/>
    <mergeCell ref="D7:D8"/>
    <mergeCell ref="E7:E8"/>
    <mergeCell ref="G7:H7"/>
    <mergeCell ref="I7:J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Avance físico Proyecto</vt:lpstr>
      <vt:lpstr>Avance Programas</vt:lpstr>
      <vt:lpstr>Avance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Seguimiento a la Inversión</dc:creator>
  <cp:lastModifiedBy>Lenovo</cp:lastModifiedBy>
  <dcterms:created xsi:type="dcterms:W3CDTF">2021-04-14T14:13:10Z</dcterms:created>
  <dcterms:modified xsi:type="dcterms:W3CDTF">2026-06-12T00:30:26Z</dcterms:modified>
</cp:coreProperties>
</file>